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афоненкова Юлия\Desktop\"/>
    </mc:Choice>
  </mc:AlternateContent>
  <bookViews>
    <workbookView xWindow="0" yWindow="0" windowWidth="28800" windowHeight="12330"/>
  </bookViews>
  <sheets>
    <sheet name="график" sheetId="1" r:id="rId1"/>
    <sheet name="кол-во часов" sheetId="2" r:id="rId2"/>
    <sheet name="инструкция" sheetId="3" r:id="rId3"/>
  </sheets>
  <calcPr calcId="162913"/>
</workbook>
</file>

<file path=xl/calcChain.xml><?xml version="1.0" encoding="utf-8"?>
<calcChain xmlns="http://schemas.openxmlformats.org/spreadsheetml/2006/main">
  <c r="EY28" i="1" l="1"/>
  <c r="EX28" i="1"/>
  <c r="EU28" i="1"/>
  <c r="ET28" i="1"/>
  <c r="EQ28" i="1"/>
  <c r="EP28" i="1"/>
  <c r="EM28" i="1"/>
  <c r="EL28" i="1"/>
  <c r="EI28" i="1"/>
  <c r="EE28" i="1"/>
  <c r="ED28" i="1"/>
  <c r="FA28" i="1" s="1"/>
  <c r="EC28" i="1"/>
  <c r="EZ28" i="1" s="1"/>
  <c r="EB28" i="1"/>
  <c r="EA28" i="1"/>
  <c r="DZ28" i="1"/>
  <c r="EW28" i="1" s="1"/>
  <c r="DY28" i="1"/>
  <c r="EV28" i="1" s="1"/>
  <c r="DX28" i="1"/>
  <c r="DW28" i="1"/>
  <c r="DV28" i="1"/>
  <c r="ES28" i="1" s="1"/>
  <c r="DU28" i="1"/>
  <c r="ER28" i="1" s="1"/>
  <c r="DT28" i="1"/>
  <c r="DS28" i="1"/>
  <c r="DR28" i="1"/>
  <c r="EO28" i="1" s="1"/>
  <c r="DQ28" i="1"/>
  <c r="EN28" i="1" s="1"/>
  <c r="DP28" i="1"/>
  <c r="DO28" i="1"/>
  <c r="DN28" i="1"/>
  <c r="EK28" i="1" s="1"/>
  <c r="DM28" i="1"/>
  <c r="EJ28" i="1" s="1"/>
  <c r="DL28" i="1"/>
  <c r="DK28" i="1"/>
  <c r="EH28" i="1" s="1"/>
  <c r="DJ28" i="1"/>
  <c r="EG28" i="1" s="1"/>
  <c r="DI28" i="1"/>
  <c r="EF28" i="1" s="1"/>
  <c r="DH28" i="1"/>
  <c r="EX24" i="1"/>
  <c r="ET24" i="1"/>
  <c r="EP24" i="1"/>
  <c r="EL24" i="1"/>
  <c r="EH24" i="1"/>
  <c r="ED24" i="1"/>
  <c r="FA24" i="1" s="1"/>
  <c r="EC24" i="1"/>
  <c r="EZ24" i="1" s="1"/>
  <c r="EB24" i="1"/>
  <c r="EY24" i="1" s="1"/>
  <c r="EA24" i="1"/>
  <c r="DZ24" i="1"/>
  <c r="EW24" i="1" s="1"/>
  <c r="DY24" i="1"/>
  <c r="EV24" i="1" s="1"/>
  <c r="DX24" i="1"/>
  <c r="EU24" i="1" s="1"/>
  <c r="DW24" i="1"/>
  <c r="DV24" i="1"/>
  <c r="ES24" i="1" s="1"/>
  <c r="DU24" i="1"/>
  <c r="ER24" i="1" s="1"/>
  <c r="DT24" i="1"/>
  <c r="EQ24" i="1" s="1"/>
  <c r="DS24" i="1"/>
  <c r="DR24" i="1"/>
  <c r="EO24" i="1" s="1"/>
  <c r="DQ24" i="1"/>
  <c r="EN24" i="1" s="1"/>
  <c r="DP24" i="1"/>
  <c r="EM24" i="1" s="1"/>
  <c r="DO24" i="1"/>
  <c r="DN24" i="1"/>
  <c r="EK24" i="1" s="1"/>
  <c r="DM24" i="1"/>
  <c r="EJ24" i="1" s="1"/>
  <c r="DL24" i="1"/>
  <c r="EI24" i="1" s="1"/>
  <c r="DK24" i="1"/>
  <c r="DJ24" i="1"/>
  <c r="EG24" i="1" s="1"/>
  <c r="DI24" i="1"/>
  <c r="EF24" i="1" s="1"/>
  <c r="DH24" i="1"/>
  <c r="EE24" i="1" s="1"/>
  <c r="DH29" i="1" l="1"/>
  <c r="ED29" i="1" l="1"/>
  <c r="FA29" i="1" s="1"/>
  <c r="EC29" i="1"/>
  <c r="EZ29" i="1" s="1"/>
  <c r="EB29" i="1"/>
  <c r="EY29" i="1" s="1"/>
  <c r="EA29" i="1"/>
  <c r="EX29" i="1" s="1"/>
  <c r="DZ29" i="1"/>
  <c r="EW29" i="1" s="1"/>
  <c r="DY29" i="1"/>
  <c r="EV29" i="1" s="1"/>
  <c r="DX29" i="1"/>
  <c r="EU29" i="1" s="1"/>
  <c r="DW29" i="1"/>
  <c r="ET29" i="1" s="1"/>
  <c r="DV29" i="1"/>
  <c r="ES29" i="1" s="1"/>
  <c r="DU29" i="1"/>
  <c r="ER29" i="1" s="1"/>
  <c r="DT29" i="1"/>
  <c r="EQ29" i="1" s="1"/>
  <c r="DS29" i="1"/>
  <c r="EP29" i="1" s="1"/>
  <c r="DR29" i="1"/>
  <c r="EO29" i="1" s="1"/>
  <c r="DQ29" i="1"/>
  <c r="EN29" i="1" s="1"/>
  <c r="DP29" i="1"/>
  <c r="EM29" i="1" s="1"/>
  <c r="DO29" i="1"/>
  <c r="EL29" i="1" s="1"/>
  <c r="DN29" i="1"/>
  <c r="EK29" i="1" s="1"/>
  <c r="DM29" i="1"/>
  <c r="EJ29" i="1" s="1"/>
  <c r="DL29" i="1"/>
  <c r="EI29" i="1" s="1"/>
  <c r="DK29" i="1"/>
  <c r="EH29" i="1" s="1"/>
  <c r="DJ29" i="1"/>
  <c r="EG29" i="1" s="1"/>
  <c r="DI29" i="1"/>
  <c r="EF29" i="1" s="1"/>
  <c r="EE29" i="1"/>
  <c r="ED30" i="1"/>
  <c r="FA30" i="1" s="1"/>
  <c r="EC30" i="1"/>
  <c r="EZ30" i="1" s="1"/>
  <c r="EB30" i="1"/>
  <c r="EY30" i="1" s="1"/>
  <c r="EA30" i="1"/>
  <c r="EX30" i="1" s="1"/>
  <c r="DZ30" i="1"/>
  <c r="EW30" i="1" s="1"/>
  <c r="DY30" i="1"/>
  <c r="EV30" i="1" s="1"/>
  <c r="DX30" i="1"/>
  <c r="EU30" i="1" s="1"/>
  <c r="DW30" i="1"/>
  <c r="ET30" i="1" s="1"/>
  <c r="DV30" i="1"/>
  <c r="ES30" i="1" s="1"/>
  <c r="DU30" i="1"/>
  <c r="ER30" i="1" s="1"/>
  <c r="DT30" i="1"/>
  <c r="EQ30" i="1" s="1"/>
  <c r="DS30" i="1"/>
  <c r="EP30" i="1" s="1"/>
  <c r="DR30" i="1"/>
  <c r="EO30" i="1" s="1"/>
  <c r="DQ30" i="1"/>
  <c r="EN30" i="1" s="1"/>
  <c r="DP30" i="1"/>
  <c r="EM30" i="1" s="1"/>
  <c r="DO30" i="1"/>
  <c r="EL30" i="1" s="1"/>
  <c r="DN30" i="1"/>
  <c r="EK30" i="1" s="1"/>
  <c r="DM30" i="1"/>
  <c r="EJ30" i="1" s="1"/>
  <c r="DL30" i="1"/>
  <c r="EI30" i="1" s="1"/>
  <c r="DK30" i="1"/>
  <c r="EH30" i="1" s="1"/>
  <c r="DJ30" i="1"/>
  <c r="EG30" i="1" s="1"/>
  <c r="DI30" i="1"/>
  <c r="EF30" i="1" s="1"/>
  <c r="DH30" i="1"/>
  <c r="EE30" i="1" s="1"/>
  <c r="DY9" i="1" l="1"/>
  <c r="EV9" i="1" s="1"/>
  <c r="DY10" i="1"/>
  <c r="EV10" i="1" s="1"/>
  <c r="DY11" i="1"/>
  <c r="EV11" i="1" s="1"/>
  <c r="DY12" i="1"/>
  <c r="EV12" i="1" s="1"/>
  <c r="DY13" i="1"/>
  <c r="EV13" i="1" s="1"/>
  <c r="DY14" i="1"/>
  <c r="EV14" i="1" s="1"/>
  <c r="DY15" i="1"/>
  <c r="EV15" i="1" s="1"/>
  <c r="DY16" i="1"/>
  <c r="EV16" i="1" s="1"/>
  <c r="DY17" i="1"/>
  <c r="EV17" i="1" s="1"/>
  <c r="DY18" i="1"/>
  <c r="EV18" i="1" s="1"/>
  <c r="DY19" i="1"/>
  <c r="EV19" i="1" s="1"/>
  <c r="DY20" i="1"/>
  <c r="EV20" i="1" s="1"/>
  <c r="DY21" i="1"/>
  <c r="EV21" i="1" s="1"/>
  <c r="DY22" i="1"/>
  <c r="EV22" i="1" s="1"/>
  <c r="DY23" i="1"/>
  <c r="EV23" i="1" s="1"/>
  <c r="DY25" i="1"/>
  <c r="EV25" i="1" s="1"/>
  <c r="DY26" i="1"/>
  <c r="EV26" i="1" s="1"/>
  <c r="DY27" i="1"/>
  <c r="EV27" i="1" s="1"/>
  <c r="DY8" i="1"/>
  <c r="EV8" i="1" s="1"/>
  <c r="DZ9" i="1"/>
  <c r="EW9" i="1" s="1"/>
  <c r="DZ10" i="1"/>
  <c r="EW10" i="1" s="1"/>
  <c r="DZ11" i="1"/>
  <c r="EW11" i="1" s="1"/>
  <c r="DZ12" i="1"/>
  <c r="EW12" i="1" s="1"/>
  <c r="DZ13" i="1"/>
  <c r="EW13" i="1" s="1"/>
  <c r="DZ14" i="1"/>
  <c r="EW14" i="1" s="1"/>
  <c r="DZ15" i="1"/>
  <c r="EW15" i="1" s="1"/>
  <c r="DZ16" i="1"/>
  <c r="EW16" i="1" s="1"/>
  <c r="DZ17" i="1"/>
  <c r="EW17" i="1" s="1"/>
  <c r="DZ18" i="1"/>
  <c r="EW18" i="1" s="1"/>
  <c r="DZ19" i="1"/>
  <c r="EW19" i="1" s="1"/>
  <c r="DZ20" i="1"/>
  <c r="EW20" i="1" s="1"/>
  <c r="DZ21" i="1"/>
  <c r="EW21" i="1" s="1"/>
  <c r="DZ22" i="1"/>
  <c r="EW22" i="1" s="1"/>
  <c r="DZ23" i="1"/>
  <c r="EW23" i="1" s="1"/>
  <c r="DZ25" i="1"/>
  <c r="EW25" i="1" s="1"/>
  <c r="DZ26" i="1"/>
  <c r="EW26" i="1" s="1"/>
  <c r="DZ27" i="1"/>
  <c r="EW27" i="1" s="1"/>
  <c r="DL9" i="1"/>
  <c r="EI9" i="1" s="1"/>
  <c r="DL10" i="1"/>
  <c r="EI10" i="1" s="1"/>
  <c r="DL11" i="1"/>
  <c r="EI11" i="1" s="1"/>
  <c r="DL12" i="1"/>
  <c r="EI12" i="1" s="1"/>
  <c r="DL13" i="1"/>
  <c r="EI13" i="1" s="1"/>
  <c r="DL14" i="1"/>
  <c r="EI14" i="1" s="1"/>
  <c r="DL15" i="1"/>
  <c r="EI15" i="1" s="1"/>
  <c r="DL16" i="1"/>
  <c r="EI16" i="1" s="1"/>
  <c r="DL17" i="1"/>
  <c r="EI17" i="1" s="1"/>
  <c r="DL18" i="1"/>
  <c r="EI18" i="1" s="1"/>
  <c r="DL19" i="1"/>
  <c r="EI19" i="1" s="1"/>
  <c r="DL20" i="1"/>
  <c r="EI20" i="1" s="1"/>
  <c r="DL21" i="1"/>
  <c r="EI21" i="1" s="1"/>
  <c r="DL22" i="1"/>
  <c r="EI22" i="1" s="1"/>
  <c r="DL23" i="1"/>
  <c r="EI23" i="1" s="1"/>
  <c r="DL25" i="1"/>
  <c r="EI25" i="1" s="1"/>
  <c r="DL26" i="1"/>
  <c r="EI26" i="1" s="1"/>
  <c r="DL27" i="1"/>
  <c r="EI27" i="1" s="1"/>
  <c r="DZ8" i="1"/>
  <c r="EW8" i="1" s="1"/>
  <c r="DL8" i="1"/>
  <c r="EI8" i="1" s="1"/>
  <c r="EC9" i="1"/>
  <c r="EZ9" i="1" s="1"/>
  <c r="EC10" i="1"/>
  <c r="EZ10" i="1" s="1"/>
  <c r="EC11" i="1"/>
  <c r="EZ11" i="1" s="1"/>
  <c r="EC12" i="1"/>
  <c r="EZ12" i="1" s="1"/>
  <c r="EC13" i="1"/>
  <c r="EZ13" i="1" s="1"/>
  <c r="EC14" i="1"/>
  <c r="EZ14" i="1" s="1"/>
  <c r="EC15" i="1"/>
  <c r="EZ15" i="1" s="1"/>
  <c r="EC16" i="1"/>
  <c r="EZ16" i="1" s="1"/>
  <c r="EC17" i="1"/>
  <c r="EZ17" i="1" s="1"/>
  <c r="EC18" i="1"/>
  <c r="EZ18" i="1" s="1"/>
  <c r="EC19" i="1"/>
  <c r="EZ19" i="1" s="1"/>
  <c r="EC20" i="1"/>
  <c r="EZ20" i="1" s="1"/>
  <c r="EC21" i="1"/>
  <c r="EZ21" i="1" s="1"/>
  <c r="EC22" i="1"/>
  <c r="EZ22" i="1" s="1"/>
  <c r="EC23" i="1"/>
  <c r="EZ23" i="1" s="1"/>
  <c r="EC25" i="1"/>
  <c r="EZ25" i="1" s="1"/>
  <c r="EC26" i="1"/>
  <c r="EZ26" i="1" s="1"/>
  <c r="EC27" i="1"/>
  <c r="EZ27" i="1" s="1"/>
  <c r="EC8" i="1"/>
  <c r="EZ8" i="1" s="1"/>
  <c r="EA9" i="1"/>
  <c r="EX9" i="1" s="1"/>
  <c r="EA10" i="1"/>
  <c r="EX10" i="1" s="1"/>
  <c r="EA11" i="1"/>
  <c r="EX11" i="1" s="1"/>
  <c r="EA12" i="1"/>
  <c r="EX12" i="1" s="1"/>
  <c r="EA13" i="1"/>
  <c r="EX13" i="1" s="1"/>
  <c r="EA14" i="1"/>
  <c r="EX14" i="1" s="1"/>
  <c r="EA15" i="1"/>
  <c r="EX15" i="1" s="1"/>
  <c r="EA16" i="1"/>
  <c r="EX16" i="1" s="1"/>
  <c r="EA17" i="1"/>
  <c r="EX17" i="1" s="1"/>
  <c r="EA18" i="1"/>
  <c r="EX18" i="1" s="1"/>
  <c r="EA19" i="1"/>
  <c r="EX19" i="1" s="1"/>
  <c r="EA20" i="1"/>
  <c r="EX20" i="1" s="1"/>
  <c r="EA21" i="1"/>
  <c r="EX21" i="1" s="1"/>
  <c r="EA22" i="1"/>
  <c r="EX22" i="1" s="1"/>
  <c r="EA23" i="1"/>
  <c r="EX23" i="1" s="1"/>
  <c r="EA25" i="1"/>
  <c r="EX25" i="1" s="1"/>
  <c r="EA26" i="1"/>
  <c r="EX26" i="1" s="1"/>
  <c r="EA27" i="1"/>
  <c r="EX27" i="1" s="1"/>
  <c r="ED9" i="1"/>
  <c r="FA9" i="1" s="1"/>
  <c r="ED10" i="1"/>
  <c r="FA10" i="1" s="1"/>
  <c r="ED11" i="1"/>
  <c r="FA11" i="1" s="1"/>
  <c r="ED12" i="1"/>
  <c r="FA12" i="1" s="1"/>
  <c r="ED13" i="1"/>
  <c r="FA13" i="1" s="1"/>
  <c r="ED14" i="1"/>
  <c r="FA14" i="1" s="1"/>
  <c r="ED15" i="1"/>
  <c r="FA15" i="1" s="1"/>
  <c r="ED16" i="1"/>
  <c r="FA16" i="1" s="1"/>
  <c r="ED17" i="1"/>
  <c r="FA17" i="1" s="1"/>
  <c r="ED18" i="1"/>
  <c r="FA18" i="1" s="1"/>
  <c r="ED19" i="1"/>
  <c r="FA19" i="1" s="1"/>
  <c r="ED20" i="1"/>
  <c r="FA20" i="1" s="1"/>
  <c r="ED21" i="1"/>
  <c r="FA21" i="1" s="1"/>
  <c r="ED22" i="1"/>
  <c r="FA22" i="1" s="1"/>
  <c r="ED23" i="1"/>
  <c r="FA23" i="1" s="1"/>
  <c r="ED25" i="1"/>
  <c r="FA25" i="1" s="1"/>
  <c r="ED26" i="1"/>
  <c r="FA26" i="1" s="1"/>
  <c r="ED27" i="1"/>
  <c r="FA27" i="1" s="1"/>
  <c r="EA8" i="1"/>
  <c r="EX8" i="1" s="1"/>
  <c r="ED8" i="1"/>
  <c r="FA8" i="1" s="1"/>
  <c r="EB9" i="1"/>
  <c r="EY9" i="1" s="1"/>
  <c r="EB10" i="1"/>
  <c r="EY10" i="1" s="1"/>
  <c r="EB11" i="1"/>
  <c r="EY11" i="1" s="1"/>
  <c r="EB12" i="1"/>
  <c r="EY12" i="1" s="1"/>
  <c r="EB13" i="1"/>
  <c r="EY13" i="1" s="1"/>
  <c r="EB14" i="1"/>
  <c r="EY14" i="1" s="1"/>
  <c r="EB15" i="1"/>
  <c r="EY15" i="1" s="1"/>
  <c r="EB16" i="1"/>
  <c r="EY16" i="1" s="1"/>
  <c r="EB17" i="1"/>
  <c r="EY17" i="1" s="1"/>
  <c r="EB18" i="1"/>
  <c r="EY18" i="1" s="1"/>
  <c r="EB19" i="1"/>
  <c r="EY19" i="1" s="1"/>
  <c r="EB20" i="1"/>
  <c r="EY20" i="1" s="1"/>
  <c r="EB21" i="1"/>
  <c r="EY21" i="1" s="1"/>
  <c r="EB22" i="1"/>
  <c r="EY22" i="1" s="1"/>
  <c r="EB23" i="1"/>
  <c r="EY23" i="1" s="1"/>
  <c r="EB25" i="1"/>
  <c r="EY25" i="1" s="1"/>
  <c r="EB26" i="1"/>
  <c r="EY26" i="1" s="1"/>
  <c r="EB27" i="1"/>
  <c r="EY27" i="1" s="1"/>
  <c r="EB8" i="1"/>
  <c r="EY8" i="1" s="1"/>
  <c r="DQ9" i="1"/>
  <c r="EN9" i="1" s="1"/>
  <c r="DQ10" i="1"/>
  <c r="EN10" i="1" s="1"/>
  <c r="DQ11" i="1"/>
  <c r="EN11" i="1" s="1"/>
  <c r="DQ12" i="1"/>
  <c r="EN12" i="1" s="1"/>
  <c r="DQ13" i="1"/>
  <c r="EN13" i="1" s="1"/>
  <c r="DQ14" i="1"/>
  <c r="EN14" i="1" s="1"/>
  <c r="DQ15" i="1"/>
  <c r="EN15" i="1" s="1"/>
  <c r="DQ16" i="1"/>
  <c r="EN16" i="1" s="1"/>
  <c r="DQ17" i="1"/>
  <c r="EN17" i="1" s="1"/>
  <c r="DQ18" i="1"/>
  <c r="EN18" i="1" s="1"/>
  <c r="DQ19" i="1"/>
  <c r="EN19" i="1" s="1"/>
  <c r="DQ20" i="1"/>
  <c r="EN20" i="1" s="1"/>
  <c r="DQ21" i="1"/>
  <c r="EN21" i="1" s="1"/>
  <c r="DQ22" i="1"/>
  <c r="EN22" i="1" s="1"/>
  <c r="DQ23" i="1"/>
  <c r="EN23" i="1" s="1"/>
  <c r="DQ25" i="1"/>
  <c r="EN25" i="1" s="1"/>
  <c r="DQ26" i="1"/>
  <c r="EN26" i="1" s="1"/>
  <c r="DQ27" i="1"/>
  <c r="EN27" i="1" s="1"/>
  <c r="DQ8" i="1"/>
  <c r="EN8" i="1" s="1"/>
  <c r="DW9" i="1"/>
  <c r="ET9" i="1" s="1"/>
  <c r="DW10" i="1"/>
  <c r="ET10" i="1" s="1"/>
  <c r="DW11" i="1"/>
  <c r="ET11" i="1" s="1"/>
  <c r="DW12" i="1"/>
  <c r="ET12" i="1" s="1"/>
  <c r="DW13" i="1"/>
  <c r="ET13" i="1" s="1"/>
  <c r="DW14" i="1"/>
  <c r="ET14" i="1" s="1"/>
  <c r="DW15" i="1"/>
  <c r="ET15" i="1" s="1"/>
  <c r="DW16" i="1"/>
  <c r="ET16" i="1" s="1"/>
  <c r="DW17" i="1"/>
  <c r="ET17" i="1" s="1"/>
  <c r="DW18" i="1"/>
  <c r="ET18" i="1" s="1"/>
  <c r="DW19" i="1"/>
  <c r="ET19" i="1" s="1"/>
  <c r="DW20" i="1"/>
  <c r="ET20" i="1" s="1"/>
  <c r="DW21" i="1"/>
  <c r="ET21" i="1" s="1"/>
  <c r="DW22" i="1"/>
  <c r="ET22" i="1" s="1"/>
  <c r="DW23" i="1"/>
  <c r="ET23" i="1" s="1"/>
  <c r="DW25" i="1"/>
  <c r="ET25" i="1" s="1"/>
  <c r="DW26" i="1"/>
  <c r="ET26" i="1" s="1"/>
  <c r="DW27" i="1"/>
  <c r="ET27" i="1" s="1"/>
  <c r="DW8" i="1"/>
  <c r="ET8" i="1" s="1"/>
  <c r="DV9" i="1"/>
  <c r="ES9" i="1" s="1"/>
  <c r="DV10" i="1"/>
  <c r="ES10" i="1" s="1"/>
  <c r="DV11" i="1"/>
  <c r="ES11" i="1" s="1"/>
  <c r="DV12" i="1"/>
  <c r="ES12" i="1" s="1"/>
  <c r="DV13" i="1"/>
  <c r="ES13" i="1" s="1"/>
  <c r="DV14" i="1"/>
  <c r="ES14" i="1" s="1"/>
  <c r="DV15" i="1"/>
  <c r="ES15" i="1" s="1"/>
  <c r="DV16" i="1"/>
  <c r="ES16" i="1" s="1"/>
  <c r="DV17" i="1"/>
  <c r="ES17" i="1" s="1"/>
  <c r="DV18" i="1"/>
  <c r="ES18" i="1" s="1"/>
  <c r="DV19" i="1"/>
  <c r="ES19" i="1" s="1"/>
  <c r="DV20" i="1"/>
  <c r="ES20" i="1" s="1"/>
  <c r="DV21" i="1"/>
  <c r="ES21" i="1" s="1"/>
  <c r="DV22" i="1"/>
  <c r="ES22" i="1" s="1"/>
  <c r="DV23" i="1"/>
  <c r="ES23" i="1" s="1"/>
  <c r="DV25" i="1"/>
  <c r="ES25" i="1" s="1"/>
  <c r="DV26" i="1"/>
  <c r="ES26" i="1" s="1"/>
  <c r="DV27" i="1"/>
  <c r="ES27" i="1" s="1"/>
  <c r="DV8" i="1"/>
  <c r="ES8" i="1" s="1"/>
  <c r="DU9" i="1"/>
  <c r="ER9" i="1" s="1"/>
  <c r="DU10" i="1"/>
  <c r="ER10" i="1" s="1"/>
  <c r="DU11" i="1"/>
  <c r="ER11" i="1" s="1"/>
  <c r="DU12" i="1"/>
  <c r="ER12" i="1" s="1"/>
  <c r="DU13" i="1"/>
  <c r="ER13" i="1" s="1"/>
  <c r="DU14" i="1"/>
  <c r="ER14" i="1" s="1"/>
  <c r="DU15" i="1"/>
  <c r="ER15" i="1" s="1"/>
  <c r="DU16" i="1"/>
  <c r="ER16" i="1" s="1"/>
  <c r="DU17" i="1"/>
  <c r="ER17" i="1" s="1"/>
  <c r="DU18" i="1"/>
  <c r="ER18" i="1" s="1"/>
  <c r="DU19" i="1"/>
  <c r="ER19" i="1" s="1"/>
  <c r="DU20" i="1"/>
  <c r="ER20" i="1" s="1"/>
  <c r="DU21" i="1"/>
  <c r="ER21" i="1" s="1"/>
  <c r="DU22" i="1"/>
  <c r="ER22" i="1" s="1"/>
  <c r="DU23" i="1"/>
  <c r="ER23" i="1" s="1"/>
  <c r="DU25" i="1"/>
  <c r="ER25" i="1" s="1"/>
  <c r="DU26" i="1"/>
  <c r="ER26" i="1" s="1"/>
  <c r="DU27" i="1"/>
  <c r="ER27" i="1" s="1"/>
  <c r="DU8" i="1"/>
  <c r="ER8" i="1" s="1"/>
  <c r="DT9" i="1"/>
  <c r="EQ9" i="1" s="1"/>
  <c r="DT10" i="1"/>
  <c r="EQ10" i="1" s="1"/>
  <c r="DT11" i="1"/>
  <c r="EQ11" i="1" s="1"/>
  <c r="DT12" i="1"/>
  <c r="EQ12" i="1" s="1"/>
  <c r="DT13" i="1"/>
  <c r="EQ13" i="1" s="1"/>
  <c r="DT14" i="1"/>
  <c r="EQ14" i="1" s="1"/>
  <c r="DT15" i="1"/>
  <c r="EQ15" i="1" s="1"/>
  <c r="DT16" i="1"/>
  <c r="EQ16" i="1" s="1"/>
  <c r="DT17" i="1"/>
  <c r="EQ17" i="1" s="1"/>
  <c r="DT18" i="1"/>
  <c r="EQ18" i="1" s="1"/>
  <c r="DT19" i="1"/>
  <c r="EQ19" i="1" s="1"/>
  <c r="DT20" i="1"/>
  <c r="EQ20" i="1" s="1"/>
  <c r="DT21" i="1"/>
  <c r="EQ21" i="1" s="1"/>
  <c r="DT22" i="1"/>
  <c r="EQ22" i="1" s="1"/>
  <c r="DT23" i="1"/>
  <c r="EQ23" i="1" s="1"/>
  <c r="DT25" i="1"/>
  <c r="EQ25" i="1" s="1"/>
  <c r="DT26" i="1"/>
  <c r="EQ26" i="1" s="1"/>
  <c r="DT27" i="1"/>
  <c r="EQ27" i="1" s="1"/>
  <c r="DT8" i="1"/>
  <c r="EQ8" i="1" s="1"/>
  <c r="DS9" i="1"/>
  <c r="EP9" i="1" s="1"/>
  <c r="DS10" i="1"/>
  <c r="EP10" i="1" s="1"/>
  <c r="DS11" i="1"/>
  <c r="EP11" i="1" s="1"/>
  <c r="DS12" i="1"/>
  <c r="EP12" i="1" s="1"/>
  <c r="DS13" i="1"/>
  <c r="EP13" i="1" s="1"/>
  <c r="DS14" i="1"/>
  <c r="EP14" i="1" s="1"/>
  <c r="DS15" i="1"/>
  <c r="EP15" i="1" s="1"/>
  <c r="DS16" i="1"/>
  <c r="EP16" i="1" s="1"/>
  <c r="DS17" i="1"/>
  <c r="EP17" i="1" s="1"/>
  <c r="DS18" i="1"/>
  <c r="EP18" i="1" s="1"/>
  <c r="DS19" i="1"/>
  <c r="EP19" i="1" s="1"/>
  <c r="DS20" i="1"/>
  <c r="EP20" i="1" s="1"/>
  <c r="DS21" i="1"/>
  <c r="EP21" i="1" s="1"/>
  <c r="DS22" i="1"/>
  <c r="EP22" i="1" s="1"/>
  <c r="DS23" i="1"/>
  <c r="EP23" i="1" s="1"/>
  <c r="DS25" i="1"/>
  <c r="EP25" i="1" s="1"/>
  <c r="DS26" i="1"/>
  <c r="EP26" i="1" s="1"/>
  <c r="DS27" i="1"/>
  <c r="EP27" i="1" s="1"/>
  <c r="DS8" i="1"/>
  <c r="EP8" i="1" s="1"/>
  <c r="DR9" i="1"/>
  <c r="EO9" i="1" s="1"/>
  <c r="DR10" i="1"/>
  <c r="EO10" i="1" s="1"/>
  <c r="DR11" i="1"/>
  <c r="EO11" i="1" s="1"/>
  <c r="DR12" i="1"/>
  <c r="EO12" i="1" s="1"/>
  <c r="DR13" i="1"/>
  <c r="EO13" i="1" s="1"/>
  <c r="DR14" i="1"/>
  <c r="EO14" i="1" s="1"/>
  <c r="DR15" i="1"/>
  <c r="EO15" i="1" s="1"/>
  <c r="DR16" i="1"/>
  <c r="EO16" i="1" s="1"/>
  <c r="DR17" i="1"/>
  <c r="EO17" i="1" s="1"/>
  <c r="DR18" i="1"/>
  <c r="EO18" i="1" s="1"/>
  <c r="DR19" i="1"/>
  <c r="EO19" i="1" s="1"/>
  <c r="DR20" i="1"/>
  <c r="EO20" i="1" s="1"/>
  <c r="DR21" i="1"/>
  <c r="EO21" i="1" s="1"/>
  <c r="DR22" i="1"/>
  <c r="EO22" i="1" s="1"/>
  <c r="DR23" i="1"/>
  <c r="EO23" i="1" s="1"/>
  <c r="DR25" i="1"/>
  <c r="EO25" i="1" s="1"/>
  <c r="DR26" i="1"/>
  <c r="EO26" i="1" s="1"/>
  <c r="DR27" i="1"/>
  <c r="EO27" i="1" s="1"/>
  <c r="DR8" i="1"/>
  <c r="EO8" i="1" s="1"/>
  <c r="DP9" i="1"/>
  <c r="EM9" i="1" s="1"/>
  <c r="DP10" i="1"/>
  <c r="EM10" i="1" s="1"/>
  <c r="DP11" i="1"/>
  <c r="EM11" i="1" s="1"/>
  <c r="DP12" i="1"/>
  <c r="EM12" i="1" s="1"/>
  <c r="DP13" i="1"/>
  <c r="EM13" i="1" s="1"/>
  <c r="DP14" i="1"/>
  <c r="EM14" i="1" s="1"/>
  <c r="DP15" i="1"/>
  <c r="EM15" i="1" s="1"/>
  <c r="DP16" i="1"/>
  <c r="EM16" i="1" s="1"/>
  <c r="DP17" i="1"/>
  <c r="EM17" i="1" s="1"/>
  <c r="DP18" i="1"/>
  <c r="EM18" i="1" s="1"/>
  <c r="DP19" i="1"/>
  <c r="EM19" i="1" s="1"/>
  <c r="DP20" i="1"/>
  <c r="EM20" i="1" s="1"/>
  <c r="DP21" i="1"/>
  <c r="EM21" i="1" s="1"/>
  <c r="DP22" i="1"/>
  <c r="EM22" i="1" s="1"/>
  <c r="DP23" i="1"/>
  <c r="EM23" i="1" s="1"/>
  <c r="DP25" i="1"/>
  <c r="EM25" i="1" s="1"/>
  <c r="DP26" i="1"/>
  <c r="EM26" i="1" s="1"/>
  <c r="DP27" i="1"/>
  <c r="EM27" i="1" s="1"/>
  <c r="DP8" i="1"/>
  <c r="EM8" i="1" s="1"/>
  <c r="DO9" i="1"/>
  <c r="EL9" i="1" s="1"/>
  <c r="DO10" i="1"/>
  <c r="EL10" i="1" s="1"/>
  <c r="DO11" i="1"/>
  <c r="EL11" i="1" s="1"/>
  <c r="DO12" i="1"/>
  <c r="EL12" i="1" s="1"/>
  <c r="DO13" i="1"/>
  <c r="EL13" i="1" s="1"/>
  <c r="DO14" i="1"/>
  <c r="EL14" i="1" s="1"/>
  <c r="DO15" i="1"/>
  <c r="EL15" i="1" s="1"/>
  <c r="DO16" i="1"/>
  <c r="EL16" i="1" s="1"/>
  <c r="DO17" i="1"/>
  <c r="EL17" i="1" s="1"/>
  <c r="DO18" i="1"/>
  <c r="EL18" i="1" s="1"/>
  <c r="DO19" i="1"/>
  <c r="EL19" i="1" s="1"/>
  <c r="DO20" i="1"/>
  <c r="EL20" i="1" s="1"/>
  <c r="DO21" i="1"/>
  <c r="EL21" i="1" s="1"/>
  <c r="DO22" i="1"/>
  <c r="EL22" i="1" s="1"/>
  <c r="DO23" i="1"/>
  <c r="EL23" i="1" s="1"/>
  <c r="DO25" i="1"/>
  <c r="EL25" i="1" s="1"/>
  <c r="DO26" i="1"/>
  <c r="EL26" i="1" s="1"/>
  <c r="DO27" i="1"/>
  <c r="EL27" i="1" s="1"/>
  <c r="DO8" i="1"/>
  <c r="EL8" i="1" s="1"/>
  <c r="DN9" i="1"/>
  <c r="EK9" i="1" s="1"/>
  <c r="DN10" i="1"/>
  <c r="EK10" i="1" s="1"/>
  <c r="DN11" i="1"/>
  <c r="EK11" i="1" s="1"/>
  <c r="DN12" i="1"/>
  <c r="EK12" i="1" s="1"/>
  <c r="DN13" i="1"/>
  <c r="EK13" i="1" s="1"/>
  <c r="DN14" i="1"/>
  <c r="EK14" i="1" s="1"/>
  <c r="DN15" i="1"/>
  <c r="EK15" i="1" s="1"/>
  <c r="DN16" i="1"/>
  <c r="EK16" i="1" s="1"/>
  <c r="DN17" i="1"/>
  <c r="EK17" i="1" s="1"/>
  <c r="DN18" i="1"/>
  <c r="EK18" i="1" s="1"/>
  <c r="DN19" i="1"/>
  <c r="EK19" i="1" s="1"/>
  <c r="DN20" i="1"/>
  <c r="EK20" i="1" s="1"/>
  <c r="DN21" i="1"/>
  <c r="EK21" i="1" s="1"/>
  <c r="DN22" i="1"/>
  <c r="EK22" i="1" s="1"/>
  <c r="DN23" i="1"/>
  <c r="EK23" i="1" s="1"/>
  <c r="DN25" i="1"/>
  <c r="EK25" i="1" s="1"/>
  <c r="DN26" i="1"/>
  <c r="EK26" i="1" s="1"/>
  <c r="DN27" i="1"/>
  <c r="EK27" i="1" s="1"/>
  <c r="DN8" i="1"/>
  <c r="EK8" i="1" s="1"/>
  <c r="DM9" i="1"/>
  <c r="EJ9" i="1" s="1"/>
  <c r="DM10" i="1"/>
  <c r="EJ10" i="1" s="1"/>
  <c r="DM11" i="1"/>
  <c r="EJ11" i="1" s="1"/>
  <c r="DM12" i="1"/>
  <c r="EJ12" i="1" s="1"/>
  <c r="DM13" i="1"/>
  <c r="EJ13" i="1" s="1"/>
  <c r="DM14" i="1"/>
  <c r="EJ14" i="1" s="1"/>
  <c r="DM15" i="1"/>
  <c r="EJ15" i="1" s="1"/>
  <c r="DM16" i="1"/>
  <c r="EJ16" i="1" s="1"/>
  <c r="DM17" i="1"/>
  <c r="EJ17" i="1" s="1"/>
  <c r="DM18" i="1"/>
  <c r="EJ18" i="1" s="1"/>
  <c r="DM19" i="1"/>
  <c r="EJ19" i="1" s="1"/>
  <c r="DM20" i="1"/>
  <c r="EJ20" i="1" s="1"/>
  <c r="DM21" i="1"/>
  <c r="EJ21" i="1" s="1"/>
  <c r="DM22" i="1"/>
  <c r="EJ22" i="1" s="1"/>
  <c r="DM23" i="1"/>
  <c r="EJ23" i="1" s="1"/>
  <c r="DM25" i="1"/>
  <c r="EJ25" i="1" s="1"/>
  <c r="DM26" i="1"/>
  <c r="EJ26" i="1" s="1"/>
  <c r="DM27" i="1"/>
  <c r="EJ27" i="1" s="1"/>
  <c r="DM8" i="1"/>
  <c r="EJ8" i="1" s="1"/>
  <c r="DX9" i="1"/>
  <c r="EU9" i="1" s="1"/>
  <c r="DX10" i="1"/>
  <c r="EU10" i="1" s="1"/>
  <c r="DX11" i="1"/>
  <c r="EU11" i="1" s="1"/>
  <c r="DX12" i="1"/>
  <c r="EU12" i="1" s="1"/>
  <c r="DX13" i="1"/>
  <c r="EU13" i="1" s="1"/>
  <c r="DX14" i="1"/>
  <c r="EU14" i="1" s="1"/>
  <c r="DX15" i="1"/>
  <c r="EU15" i="1" s="1"/>
  <c r="DX16" i="1"/>
  <c r="EU16" i="1" s="1"/>
  <c r="DX17" i="1"/>
  <c r="EU17" i="1" s="1"/>
  <c r="DX18" i="1"/>
  <c r="EU18" i="1" s="1"/>
  <c r="DX19" i="1"/>
  <c r="EU19" i="1" s="1"/>
  <c r="DX20" i="1"/>
  <c r="EU20" i="1" s="1"/>
  <c r="DX21" i="1"/>
  <c r="EU21" i="1" s="1"/>
  <c r="DX22" i="1"/>
  <c r="EU22" i="1" s="1"/>
  <c r="DX23" i="1"/>
  <c r="EU23" i="1" s="1"/>
  <c r="DX25" i="1"/>
  <c r="EU25" i="1" s="1"/>
  <c r="DX26" i="1"/>
  <c r="EU26" i="1" s="1"/>
  <c r="DX27" i="1"/>
  <c r="EU27" i="1" s="1"/>
  <c r="DX8" i="1"/>
  <c r="EU8" i="1" s="1"/>
  <c r="DK9" i="1"/>
  <c r="EH9" i="1" s="1"/>
  <c r="DK10" i="1"/>
  <c r="EH10" i="1" s="1"/>
  <c r="DK11" i="1"/>
  <c r="EH11" i="1" s="1"/>
  <c r="DK12" i="1"/>
  <c r="EH12" i="1" s="1"/>
  <c r="DK13" i="1"/>
  <c r="EH13" i="1" s="1"/>
  <c r="DK14" i="1"/>
  <c r="EH14" i="1" s="1"/>
  <c r="DK15" i="1"/>
  <c r="EH15" i="1" s="1"/>
  <c r="DK16" i="1"/>
  <c r="EH16" i="1" s="1"/>
  <c r="DK17" i="1"/>
  <c r="EH17" i="1" s="1"/>
  <c r="DK18" i="1"/>
  <c r="EH18" i="1" s="1"/>
  <c r="DK19" i="1"/>
  <c r="EH19" i="1" s="1"/>
  <c r="DK20" i="1"/>
  <c r="EH20" i="1" s="1"/>
  <c r="DK21" i="1"/>
  <c r="EH21" i="1" s="1"/>
  <c r="DK22" i="1"/>
  <c r="EH22" i="1" s="1"/>
  <c r="DK23" i="1"/>
  <c r="EH23" i="1" s="1"/>
  <c r="DK25" i="1"/>
  <c r="EH25" i="1" s="1"/>
  <c r="DK26" i="1"/>
  <c r="EH26" i="1" s="1"/>
  <c r="DK27" i="1"/>
  <c r="EH27" i="1" s="1"/>
  <c r="DK8" i="1"/>
  <c r="EH8" i="1" s="1"/>
  <c r="DJ9" i="1"/>
  <c r="EG9" i="1" s="1"/>
  <c r="DJ10" i="1"/>
  <c r="EG10" i="1" s="1"/>
  <c r="DJ11" i="1"/>
  <c r="EG11" i="1" s="1"/>
  <c r="DJ12" i="1"/>
  <c r="EG12" i="1" s="1"/>
  <c r="DJ13" i="1"/>
  <c r="EG13" i="1" s="1"/>
  <c r="DJ14" i="1"/>
  <c r="EG14" i="1" s="1"/>
  <c r="DJ15" i="1"/>
  <c r="EG15" i="1" s="1"/>
  <c r="DJ16" i="1"/>
  <c r="EG16" i="1" s="1"/>
  <c r="DJ17" i="1"/>
  <c r="EG17" i="1" s="1"/>
  <c r="DJ18" i="1"/>
  <c r="EG18" i="1" s="1"/>
  <c r="DJ19" i="1"/>
  <c r="EG19" i="1" s="1"/>
  <c r="DJ20" i="1"/>
  <c r="EG20" i="1" s="1"/>
  <c r="DJ21" i="1"/>
  <c r="EG21" i="1" s="1"/>
  <c r="DJ22" i="1"/>
  <c r="EG22" i="1" s="1"/>
  <c r="DJ23" i="1"/>
  <c r="EG23" i="1" s="1"/>
  <c r="DJ25" i="1"/>
  <c r="EG25" i="1" s="1"/>
  <c r="DJ26" i="1"/>
  <c r="EG26" i="1" s="1"/>
  <c r="DJ27" i="1"/>
  <c r="EG27" i="1" s="1"/>
  <c r="DH9" i="1"/>
  <c r="EE9" i="1" s="1"/>
  <c r="DH10" i="1"/>
  <c r="EE10" i="1" s="1"/>
  <c r="DH11" i="1"/>
  <c r="EE11" i="1" s="1"/>
  <c r="DH12" i="1"/>
  <c r="EE12" i="1" s="1"/>
  <c r="DH13" i="1"/>
  <c r="EE13" i="1" s="1"/>
  <c r="DH14" i="1"/>
  <c r="EE14" i="1" s="1"/>
  <c r="DH15" i="1"/>
  <c r="EE15" i="1" s="1"/>
  <c r="DH16" i="1"/>
  <c r="EE16" i="1" s="1"/>
  <c r="DH17" i="1"/>
  <c r="EE17" i="1" s="1"/>
  <c r="DH18" i="1"/>
  <c r="EE18" i="1" s="1"/>
  <c r="DH19" i="1"/>
  <c r="EE19" i="1" s="1"/>
  <c r="DH20" i="1"/>
  <c r="EE20" i="1" s="1"/>
  <c r="DH21" i="1"/>
  <c r="EE21" i="1" s="1"/>
  <c r="DH22" i="1"/>
  <c r="EE22" i="1" s="1"/>
  <c r="DH23" i="1"/>
  <c r="EE23" i="1" s="1"/>
  <c r="DH25" i="1"/>
  <c r="EE25" i="1" s="1"/>
  <c r="DH26" i="1"/>
  <c r="EE26" i="1" s="1"/>
  <c r="DH27" i="1"/>
  <c r="EE27" i="1" s="1"/>
  <c r="DH8" i="1"/>
  <c r="EE8" i="1" s="1"/>
  <c r="DI9" i="1"/>
  <c r="EF9" i="1" s="1"/>
  <c r="DI10" i="1"/>
  <c r="EF10" i="1" s="1"/>
  <c r="DI11" i="1"/>
  <c r="EF11" i="1" s="1"/>
  <c r="DI12" i="1"/>
  <c r="EF12" i="1" s="1"/>
  <c r="DI13" i="1"/>
  <c r="EF13" i="1" s="1"/>
  <c r="DI14" i="1"/>
  <c r="EF14" i="1" s="1"/>
  <c r="DI15" i="1"/>
  <c r="EF15" i="1" s="1"/>
  <c r="DI16" i="1"/>
  <c r="EF16" i="1" s="1"/>
  <c r="DI17" i="1"/>
  <c r="EF17" i="1" s="1"/>
  <c r="DI18" i="1"/>
  <c r="EF18" i="1" s="1"/>
  <c r="DI19" i="1"/>
  <c r="EF19" i="1" s="1"/>
  <c r="DI20" i="1"/>
  <c r="EF20" i="1" s="1"/>
  <c r="DI21" i="1"/>
  <c r="EF21" i="1" s="1"/>
  <c r="DI22" i="1"/>
  <c r="EF22" i="1" s="1"/>
  <c r="DI23" i="1"/>
  <c r="EF23" i="1" s="1"/>
  <c r="DI25" i="1"/>
  <c r="EF25" i="1" s="1"/>
  <c r="DI26" i="1"/>
  <c r="EF26" i="1" s="1"/>
  <c r="DI27" i="1"/>
  <c r="EF27" i="1" s="1"/>
  <c r="DJ8" i="1"/>
  <c r="EG8" i="1" s="1"/>
  <c r="DI8" i="1" l="1"/>
  <c r="EF8" i="1" s="1"/>
</calcChain>
</file>

<file path=xl/sharedStrings.xml><?xml version="1.0" encoding="utf-8"?>
<sst xmlns="http://schemas.openxmlformats.org/spreadsheetml/2006/main" count="974" uniqueCount="89">
  <si>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</si>
  <si>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</si>
  <si>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</si>
  <si>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</si>
  <si>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</si>
  <si>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</si>
  <si>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</si>
  <si>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</si>
  <si>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</si>
  <si>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</si>
  <si>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</si>
  <si>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Математика</t>
  </si>
  <si>
    <t>ИЗО</t>
  </si>
  <si>
    <t xml:space="preserve">
</t>
  </si>
  <si>
    <t>3а</t>
  </si>
  <si>
    <t>ФЗР</t>
  </si>
  <si>
    <t>3б</t>
  </si>
  <si>
    <t>МУЗ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</si>
  <si>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</si>
  <si>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</si>
  <si>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</si>
  <si>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</si>
  <si>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</si>
  <si>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</si>
  <si>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</si>
  <si>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</si>
  <si>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</si>
  <si>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</si>
  <si>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</si>
  <si>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</si>
  <si>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</si>
  <si>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</si>
  <si>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</si>
  <si>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</si>
  <si>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</si>
  <si>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</si>
  <si>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</si>
  <si>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</si>
  <si>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</si>
  <si>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</si>
  <si>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</si>
  <si>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</si>
  <si>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</si>
  <si>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</si>
  <si>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</si>
  <si>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</si>
  <si>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</si>
  <si>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</si>
  <si>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</si>
  <si>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</si>
  <si>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</si>
  <si>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</si>
  <si>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</si>
  <si>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</si>
  <si>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</si>
  <si>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</si>
  <si>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</si>
  <si>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</si>
  <si>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</si>
  <si>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</si>
  <si>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</si>
  <si>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</si>
  <si>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</si>
  <si>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</si>
  <si>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10б</t>
  </si>
  <si>
    <t>ОБЗР</t>
  </si>
  <si>
    <t>Вероятность и статистика</t>
  </si>
  <si>
    <t>ВИС</t>
  </si>
  <si>
    <t>ОБЗ</t>
  </si>
  <si>
    <t>УТВЕРЖДЕН</t>
  </si>
  <si>
    <t>____________________</t>
  </si>
  <si>
    <t>Физкультура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</si>
  <si>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</si>
  <si>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</si>
  <si>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</si>
  <si>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</si>
  <si>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</si>
  <si>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</si>
  <si>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</si>
  <si>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</si>
  <si>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</si>
  <si>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</si>
  <si>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</si>
  <si>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</si>
  <si>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</si>
  <si>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ВПР</t>
  </si>
  <si>
    <t>9в</t>
  </si>
  <si>
    <t>11б</t>
  </si>
  <si>
    <r>
      <t xml:space="preserve">График оценочных процедур в МАОУ СОШ № </t>
    </r>
    <r>
      <rPr>
        <b/>
        <u/>
        <sz val="14"/>
        <color rgb="FF000000"/>
        <rFont val="Times New Roman"/>
        <family val="1"/>
        <charset val="204"/>
      </rPr>
      <t>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</si>
</sst>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84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0" fillId="0" borderId="3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7" fillId="10" borderId="4" xfId="0" applyFont="1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top" wrapText="1"/>
    </xf>
    <xf numFmtId="0" fontId="17" fillId="10" borderId="2" xfId="0" applyFont="1" applyFill="1" applyBorder="1" applyAlignment="1">
      <alignment horizontal="left" vertical="top" wrapText="1"/>
    </xf>
    <xf numFmtId="0" fontId="23" fillId="0" borderId="0" xfId="0" applyFont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0" fontId="24" fillId="0" borderId="0" xfId="0" applyFont="1"/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4" fontId="0" fillId="0" borderId="0" xfId="0" applyNumberFormat="1"/>
    <xf numFmtId="0" fontId="25" fillId="0" borderId="4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164" fontId="0" fillId="0" borderId="4" xfId="0" applyNumberFormat="1" applyBorder="1"/>
    <xf numFmtId="164" fontId="29" fillId="0" borderId="4" xfId="0" applyNumberFormat="1" applyFont="1" applyBorder="1"/>
    <xf numFmtId="0" fontId="29" fillId="0" borderId="4" xfId="0" applyFont="1" applyBorder="1"/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164" fontId="29" fillId="0" borderId="16" xfId="0" applyNumberFormat="1" applyFont="1" applyBorder="1"/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7" fillId="0" borderId="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0" fillId="0" borderId="0" xfId="0" applyFill="1"/>
    <xf numFmtId="0" fontId="19" fillId="0" borderId="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164" fontId="0" fillId="0" borderId="4" xfId="0" applyNumberFormat="1" applyFill="1" applyBorder="1"/>
    <xf numFmtId="0" fontId="17" fillId="0" borderId="7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24" fillId="17" borderId="4" xfId="0" applyFont="1" applyFill="1" applyBorder="1" applyAlignment="1">
      <alignment horizontal="center" vertical="center"/>
    </xf>
    <xf numFmtId="0" fontId="24" fillId="16" borderId="4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4" fillId="13" borderId="4" xfId="0" applyFont="1" applyFill="1" applyBorder="1" applyAlignment="1">
      <alignment horizontal="center" vertical="center"/>
    </xf>
    <xf numFmtId="0" fontId="24" fillId="15" borderId="9" xfId="0" applyFont="1" applyFill="1" applyBorder="1" applyAlignment="1">
      <alignment horizontal="center" vertical="center"/>
    </xf>
    <xf numFmtId="0" fontId="24" fillId="15" borderId="11" xfId="0" applyFont="1" applyFill="1" applyBorder="1" applyAlignment="1">
      <alignment horizontal="center" vertical="center"/>
    </xf>
    <xf numFmtId="0" fontId="24" fillId="14" borderId="4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2" fillId="11" borderId="0" xfId="0" applyFont="1" applyFill="1" applyAlignment="1">
      <alignment horizontal="center"/>
    </xf>
    <xf numFmtId="0" fontId="0" fillId="0" borderId="4" xfId="0" applyFill="1" applyBorder="1"/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A587"/>
  <sheetViews>
    <sheetView tabSelected="1" zoomScale="70" zoomScaleNormal="70" workbookViewId="0">
      <pane xSplit="4" ySplit="7" topLeftCell="O8" activePane="bottomRight" state="frozen"/>
      <selection pane="topRight" activeCell="E1" sqref="E1"/>
      <selection pane="bottomLeft" activeCell="A8" sqref="A8"/>
      <selection pane="bottomRight" activeCell="CT21" sqref="CT21"/>
    </sheetView>
  </sheetViews>
  <sheetFormatPr defaultRowHeight="15" customHeight="1" x14ac:dyDescent="0.25"/>
  <cols>
    <col min="1" max="1" width="14.25" style="3" customWidth="1"/>
    <col min="2" max="2" width="4.5" style="5" customWidth="1"/>
    <col min="3" max="3" width="2.25" customWidth="1"/>
    <col min="4" max="4" width="5.375" style="27" customWidth="1"/>
    <col min="5" max="6" width="4.75" style="9" customWidth="1"/>
    <col min="7" max="7" width="4.75" style="35" customWidth="1"/>
    <col min="8" max="76" width="4.75" style="9" customWidth="1"/>
    <col min="77" max="77" width="4.75" style="35" customWidth="1"/>
    <col min="78" max="95" width="4.75" style="9" customWidth="1"/>
    <col min="96" max="102" width="4.75" style="35" customWidth="1"/>
    <col min="103" max="103" width="4.75" style="9" customWidth="1"/>
    <col min="104" max="107" width="4.75" style="35" customWidth="1"/>
    <col min="108" max="111" width="4.75" style="9" customWidth="1"/>
    <col min="112" max="132" width="4.75" style="7" customWidth="1"/>
    <col min="133" max="134" width="4.75" style="2" customWidth="1"/>
    <col min="135" max="135" width="8" customWidth="1"/>
    <col min="136" max="137" width="7.75" bestFit="1" customWidth="1"/>
    <col min="138" max="138" width="9.75" customWidth="1"/>
    <col min="139" max="157" width="7.75" bestFit="1" customWidth="1"/>
    <col min="158" max="1012" width="12.875" customWidth="1"/>
  </cols>
  <sheetData>
    <row r="2" spans="1:157" ht="19.899999999999999" customHeight="1" x14ac:dyDescent="0.25">
      <c r="F2" s="79" t="s">
        <v>69</v>
      </c>
      <c r="G2" s="79"/>
      <c r="H2" s="79"/>
      <c r="I2" s="79"/>
      <c r="J2" s="79"/>
    </row>
    <row r="3" spans="1:157" ht="19.899999999999999" customHeight="1" x14ac:dyDescent="0.25">
      <c r="F3" s="81" t="s">
        <v>70</v>
      </c>
      <c r="G3" s="81"/>
      <c r="H3" s="81"/>
      <c r="I3" s="81"/>
      <c r="J3" s="81"/>
      <c r="K3" s="81"/>
      <c r="L3" s="81"/>
      <c r="M3" s="81"/>
      <c r="N3" s="81"/>
      <c r="R3" s="78" t="s">
        <v>88</v>
      </c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</row>
    <row r="4" spans="1:157" ht="19.899999999999999" customHeight="1" x14ac:dyDescent="0.25">
      <c r="F4" s="80" t="s">
        <v>70</v>
      </c>
      <c r="G4" s="80"/>
      <c r="H4" s="80"/>
      <c r="I4" s="80"/>
      <c r="J4" s="80"/>
      <c r="K4" s="80"/>
      <c r="L4" s="80"/>
      <c r="M4" s="80"/>
      <c r="N4" s="80"/>
      <c r="R4" s="78" t="s">
        <v>79</v>
      </c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20"/>
      <c r="AI4" s="20"/>
    </row>
    <row r="6" spans="1:157" s="4" customFormat="1" ht="30" customHeight="1" x14ac:dyDescent="0.2">
      <c r="A6" s="77" t="s">
        <v>60</v>
      </c>
      <c r="B6" s="77"/>
      <c r="D6" s="21"/>
      <c r="E6" s="71" t="s">
        <v>72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2" t="s">
        <v>73</v>
      </c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3" t="s">
        <v>74</v>
      </c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5" t="s">
        <v>75</v>
      </c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0" t="s">
        <v>76</v>
      </c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6" t="s">
        <v>61</v>
      </c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69" t="s">
        <v>77</v>
      </c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</row>
    <row r="7" spans="1:157" s="4" customFormat="1" ht="18" customHeight="1" x14ac:dyDescent="0.2">
      <c r="A7" s="16" t="s">
        <v>26</v>
      </c>
      <c r="B7" s="12" t="s">
        <v>27</v>
      </c>
      <c r="D7" s="22" t="s">
        <v>62</v>
      </c>
      <c r="E7" s="23">
        <v>9</v>
      </c>
      <c r="F7" s="23">
        <v>10</v>
      </c>
      <c r="G7" s="23">
        <v>11</v>
      </c>
      <c r="H7" s="23">
        <v>13</v>
      </c>
      <c r="I7" s="23">
        <v>14</v>
      </c>
      <c r="J7" s="23">
        <v>15</v>
      </c>
      <c r="K7" s="23">
        <v>16</v>
      </c>
      <c r="L7" s="23">
        <v>17</v>
      </c>
      <c r="M7" s="23">
        <v>18</v>
      </c>
      <c r="N7" s="23">
        <v>20</v>
      </c>
      <c r="O7" s="23">
        <v>21</v>
      </c>
      <c r="P7" s="23">
        <v>22</v>
      </c>
      <c r="Q7" s="23">
        <v>23</v>
      </c>
      <c r="R7" s="23">
        <v>24</v>
      </c>
      <c r="S7" s="23">
        <v>25</v>
      </c>
      <c r="T7" s="23">
        <v>27</v>
      </c>
      <c r="U7" s="23">
        <v>28</v>
      </c>
      <c r="V7" s="23">
        <v>29</v>
      </c>
      <c r="W7" s="23">
        <v>30</v>
      </c>
      <c r="X7" s="23">
        <v>31</v>
      </c>
      <c r="Y7" s="23">
        <v>1</v>
      </c>
      <c r="Z7" s="24">
        <v>3</v>
      </c>
      <c r="AA7" s="24">
        <v>4</v>
      </c>
      <c r="AB7" s="24">
        <v>5</v>
      </c>
      <c r="AC7" s="24">
        <v>6</v>
      </c>
      <c r="AD7" s="24">
        <v>7</v>
      </c>
      <c r="AE7" s="24">
        <v>8</v>
      </c>
      <c r="AF7" s="24">
        <v>10</v>
      </c>
      <c r="AG7" s="24">
        <v>11</v>
      </c>
      <c r="AH7" s="24">
        <v>12</v>
      </c>
      <c r="AI7" s="24">
        <v>13</v>
      </c>
      <c r="AJ7" s="24">
        <v>14</v>
      </c>
      <c r="AK7" s="24">
        <v>15</v>
      </c>
      <c r="AL7" s="24">
        <v>17</v>
      </c>
      <c r="AM7" s="24">
        <v>18</v>
      </c>
      <c r="AN7" s="24">
        <v>19</v>
      </c>
      <c r="AO7" s="24">
        <v>20</v>
      </c>
      <c r="AP7" s="24">
        <v>21</v>
      </c>
      <c r="AQ7" s="24">
        <v>22</v>
      </c>
      <c r="AR7" s="24">
        <v>24</v>
      </c>
      <c r="AS7" s="24">
        <v>25</v>
      </c>
      <c r="AT7" s="24">
        <v>26</v>
      </c>
      <c r="AU7" s="24">
        <v>27</v>
      </c>
      <c r="AV7" s="24">
        <v>28</v>
      </c>
      <c r="AW7" s="24">
        <v>1</v>
      </c>
      <c r="AX7" s="24">
        <v>3</v>
      </c>
      <c r="AY7" s="4">
        <v>4</v>
      </c>
      <c r="AZ7" s="24">
        <v>5</v>
      </c>
      <c r="BA7" s="4">
        <v>6</v>
      </c>
      <c r="BB7" s="24">
        <v>7</v>
      </c>
      <c r="BC7" s="4">
        <v>10</v>
      </c>
      <c r="BD7" s="24">
        <v>11</v>
      </c>
      <c r="BE7" s="24">
        <v>12</v>
      </c>
      <c r="BF7" s="4">
        <v>13</v>
      </c>
      <c r="BG7" s="24">
        <v>14</v>
      </c>
      <c r="BH7" s="24">
        <v>15</v>
      </c>
      <c r="BI7" s="24">
        <v>16</v>
      </c>
      <c r="BJ7" s="4">
        <v>17</v>
      </c>
      <c r="BK7" s="24">
        <v>18</v>
      </c>
      <c r="BL7" s="4">
        <v>19</v>
      </c>
      <c r="BM7" s="24">
        <v>20</v>
      </c>
      <c r="BN7" s="4">
        <v>21</v>
      </c>
      <c r="BO7" s="24">
        <v>22</v>
      </c>
      <c r="BP7" s="24">
        <v>31</v>
      </c>
      <c r="BQ7" s="24">
        <v>1</v>
      </c>
      <c r="BR7" s="24">
        <v>2</v>
      </c>
      <c r="BS7" s="24">
        <v>3</v>
      </c>
      <c r="BT7" s="24">
        <v>4</v>
      </c>
      <c r="BU7" s="24">
        <v>5</v>
      </c>
      <c r="BV7" s="24">
        <v>7</v>
      </c>
      <c r="BW7" s="4">
        <v>8</v>
      </c>
      <c r="BX7" s="24">
        <v>9</v>
      </c>
      <c r="BY7" s="4">
        <v>10</v>
      </c>
      <c r="BZ7" s="24">
        <v>11</v>
      </c>
      <c r="CA7" s="4">
        <v>12</v>
      </c>
      <c r="CB7" s="24">
        <v>13</v>
      </c>
      <c r="CC7" s="24">
        <v>14</v>
      </c>
      <c r="CD7" s="24">
        <v>15</v>
      </c>
      <c r="CE7" s="24">
        <v>16</v>
      </c>
      <c r="CF7" s="24">
        <v>17</v>
      </c>
      <c r="CG7" s="24">
        <v>18</v>
      </c>
      <c r="CH7" s="24">
        <v>19</v>
      </c>
      <c r="CI7" s="24">
        <v>21</v>
      </c>
      <c r="CJ7" s="24">
        <v>22</v>
      </c>
      <c r="CK7" s="24">
        <v>23</v>
      </c>
      <c r="CL7" s="24">
        <v>24</v>
      </c>
      <c r="CM7" s="24">
        <v>25</v>
      </c>
      <c r="CN7" s="24">
        <v>26</v>
      </c>
      <c r="CO7" s="24">
        <v>28</v>
      </c>
      <c r="CP7" s="24">
        <v>29</v>
      </c>
      <c r="CQ7" s="24">
        <v>30</v>
      </c>
      <c r="CR7" s="24">
        <v>5</v>
      </c>
      <c r="CS7" s="24">
        <v>6</v>
      </c>
      <c r="CT7" s="25">
        <v>7</v>
      </c>
      <c r="CU7" s="24">
        <v>12</v>
      </c>
      <c r="CV7" s="25">
        <v>13</v>
      </c>
      <c r="CW7" s="24">
        <v>14</v>
      </c>
      <c r="CX7" s="25">
        <v>15</v>
      </c>
      <c r="CY7" s="24">
        <v>16</v>
      </c>
      <c r="CZ7" s="24">
        <v>17</v>
      </c>
      <c r="DA7" s="25">
        <v>19</v>
      </c>
      <c r="DB7" s="24">
        <v>20</v>
      </c>
      <c r="DC7" s="25">
        <v>21</v>
      </c>
      <c r="DD7" s="24">
        <v>22</v>
      </c>
      <c r="DE7" s="25">
        <v>23</v>
      </c>
      <c r="DF7" s="25">
        <v>24</v>
      </c>
      <c r="DG7" s="24">
        <v>26</v>
      </c>
      <c r="DH7" s="26" t="s">
        <v>1</v>
      </c>
      <c r="DI7" s="26" t="s">
        <v>5</v>
      </c>
      <c r="DJ7" s="26" t="s">
        <v>27</v>
      </c>
      <c r="DK7" s="26" t="s">
        <v>29</v>
      </c>
      <c r="DL7" s="26" t="s">
        <v>67</v>
      </c>
      <c r="DM7" s="26" t="s">
        <v>40</v>
      </c>
      <c r="DN7" s="26" t="s">
        <v>25</v>
      </c>
      <c r="DO7" s="26" t="s">
        <v>32</v>
      </c>
      <c r="DP7" s="26" t="s">
        <v>19</v>
      </c>
      <c r="DQ7" s="26" t="s">
        <v>3</v>
      </c>
      <c r="DR7" s="26" t="s">
        <v>22</v>
      </c>
      <c r="DS7" s="26" t="s">
        <v>35</v>
      </c>
      <c r="DT7" s="26" t="s">
        <v>38</v>
      </c>
      <c r="DU7" s="26" t="s">
        <v>7</v>
      </c>
      <c r="DV7" s="26" t="s">
        <v>53</v>
      </c>
      <c r="DW7" s="26" t="s">
        <v>54</v>
      </c>
      <c r="DX7" s="26" t="s">
        <v>10</v>
      </c>
      <c r="DY7" s="26" t="s">
        <v>12</v>
      </c>
      <c r="DZ7" s="26" t="s">
        <v>59</v>
      </c>
      <c r="EA7" s="26" t="s">
        <v>17</v>
      </c>
      <c r="EB7" s="26" t="s">
        <v>68</v>
      </c>
      <c r="EC7" s="26" t="s">
        <v>57</v>
      </c>
      <c r="ED7" s="26" t="s">
        <v>15</v>
      </c>
      <c r="EE7" s="38" t="s">
        <v>1</v>
      </c>
      <c r="EF7" s="38" t="s">
        <v>5</v>
      </c>
      <c r="EG7" s="38" t="s">
        <v>27</v>
      </c>
      <c r="EH7" s="38" t="s">
        <v>29</v>
      </c>
      <c r="EI7" s="38" t="s">
        <v>67</v>
      </c>
      <c r="EJ7" s="38" t="s">
        <v>40</v>
      </c>
      <c r="EK7" s="38" t="s">
        <v>25</v>
      </c>
      <c r="EL7" s="38" t="s">
        <v>32</v>
      </c>
      <c r="EM7" s="38" t="s">
        <v>19</v>
      </c>
      <c r="EN7" s="38" t="s">
        <v>3</v>
      </c>
      <c r="EO7" s="38" t="s">
        <v>22</v>
      </c>
      <c r="EP7" s="38" t="s">
        <v>35</v>
      </c>
      <c r="EQ7" s="38" t="s">
        <v>38</v>
      </c>
      <c r="ER7" s="38" t="s">
        <v>7</v>
      </c>
      <c r="ES7" s="38" t="s">
        <v>53</v>
      </c>
      <c r="ET7" s="38" t="s">
        <v>54</v>
      </c>
      <c r="EU7" s="38" t="s">
        <v>10</v>
      </c>
      <c r="EV7" s="38" t="s">
        <v>12</v>
      </c>
      <c r="EW7" s="38" t="s">
        <v>59</v>
      </c>
      <c r="EX7" s="38" t="s">
        <v>17</v>
      </c>
      <c r="EY7" s="38" t="s">
        <v>68</v>
      </c>
      <c r="EZ7" s="38" t="s">
        <v>57</v>
      </c>
      <c r="FA7" s="38" t="s">
        <v>15</v>
      </c>
    </row>
    <row r="8" spans="1:157" ht="18" customHeight="1" x14ac:dyDescent="0.2">
      <c r="A8" s="17" t="s">
        <v>6</v>
      </c>
      <c r="B8" s="6" t="s">
        <v>7</v>
      </c>
      <c r="D8" s="52" t="s">
        <v>4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 t="s">
        <v>1</v>
      </c>
      <c r="V8" s="50"/>
      <c r="W8" s="50" t="s">
        <v>5</v>
      </c>
      <c r="X8" s="50"/>
      <c r="Y8" s="50"/>
      <c r="Z8" s="50"/>
      <c r="AA8" s="50" t="s">
        <v>10</v>
      </c>
      <c r="AB8" s="50"/>
      <c r="AC8" s="50" t="s">
        <v>7</v>
      </c>
      <c r="AD8" s="50"/>
      <c r="AE8" s="50"/>
      <c r="AF8" s="50"/>
      <c r="AG8" s="50"/>
      <c r="AH8" s="50"/>
      <c r="AI8" s="50"/>
      <c r="AJ8" s="50"/>
      <c r="AK8" s="50"/>
      <c r="AL8" s="50"/>
      <c r="AM8" s="50" t="s">
        <v>1</v>
      </c>
      <c r="AN8" s="50"/>
      <c r="AO8" s="50"/>
      <c r="AP8" s="50"/>
      <c r="AQ8" s="50"/>
      <c r="AR8" s="50"/>
      <c r="AS8" s="50" t="s">
        <v>5</v>
      </c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 t="s">
        <v>7</v>
      </c>
      <c r="BE8" s="50"/>
      <c r="BF8" s="50" t="s">
        <v>10</v>
      </c>
      <c r="BG8" s="50"/>
      <c r="BH8" s="50"/>
      <c r="BI8" s="50"/>
      <c r="BJ8" s="50"/>
      <c r="BK8" s="50" t="s">
        <v>1</v>
      </c>
      <c r="BL8" s="50"/>
      <c r="BM8" s="50" t="s">
        <v>5</v>
      </c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 t="s">
        <v>7</v>
      </c>
      <c r="CG8" s="50"/>
      <c r="CH8" s="50"/>
      <c r="CI8" s="50"/>
      <c r="CJ8" s="50" t="s">
        <v>10</v>
      </c>
      <c r="CK8" s="50"/>
      <c r="CL8" s="50"/>
      <c r="CM8" s="50"/>
      <c r="CN8" s="50"/>
      <c r="CO8" s="50"/>
      <c r="CP8" s="50" t="s">
        <v>1</v>
      </c>
      <c r="CQ8" s="50"/>
      <c r="CR8" s="50"/>
      <c r="CS8" s="50"/>
      <c r="CT8" s="50"/>
      <c r="CU8" s="50"/>
      <c r="CV8" s="50" t="s">
        <v>5</v>
      </c>
      <c r="CW8" s="50"/>
      <c r="CX8" s="50" t="s">
        <v>10</v>
      </c>
      <c r="CY8" s="50"/>
      <c r="CZ8" s="50"/>
      <c r="DA8" s="50"/>
      <c r="DB8" s="50"/>
      <c r="DC8" s="50"/>
      <c r="DD8" s="50" t="s">
        <v>7</v>
      </c>
      <c r="DE8" s="50"/>
      <c r="DF8" s="50"/>
      <c r="DG8" s="50"/>
      <c r="DH8" s="8">
        <f t="shared" ref="DH8:DH28" si="0">COUNTIF(E8:DG8,"РУС")</f>
        <v>4</v>
      </c>
      <c r="DI8" s="11">
        <f t="shared" ref="DI8:DI28" si="1">COUNTIF(E8:DG8,"МАТ")</f>
        <v>4</v>
      </c>
      <c r="DJ8" s="8">
        <f t="shared" ref="DJ8:DJ28" si="2">COUNTIF(E8:DG8,"АЛГ")</f>
        <v>0</v>
      </c>
      <c r="DK8" s="8">
        <f t="shared" ref="DK8:DK28" si="3">COUNTIF(E8:DG8,"ГЕМ")</f>
        <v>0</v>
      </c>
      <c r="DL8" s="8">
        <f t="shared" ref="DL8:DL28" si="4">COUNTIF(E8:DG8,"ВИС")</f>
        <v>0</v>
      </c>
      <c r="DM8" s="8">
        <f t="shared" ref="DM8:DM28" si="5">COUNTIF(E8:DG8,"БИО")</f>
        <v>0</v>
      </c>
      <c r="DN8" s="8">
        <f t="shared" ref="DN8:DN28" si="6">COUNTIF(E8:DG8,"ГЕО")</f>
        <v>0</v>
      </c>
      <c r="DO8" s="8">
        <f t="shared" ref="DO8:DO28" si="7">COUNTIF(E8:DG8,"ИНФ")</f>
        <v>0</v>
      </c>
      <c r="DP8" s="8">
        <f t="shared" ref="DP8:DP28" si="8">COUNTIF(E8:DG8,"ИСТ")</f>
        <v>0</v>
      </c>
      <c r="DQ8" s="8">
        <f t="shared" ref="DQ8:DQ28" si="9">COUNTIF(E8:DG8,"ЛИТ")</f>
        <v>0</v>
      </c>
      <c r="DR8" s="8">
        <f t="shared" ref="DR8:DR28" si="10">COUNTIF(E8:DG8,"ОБЩ")</f>
        <v>0</v>
      </c>
      <c r="DS8" s="8">
        <f t="shared" ref="DS8:DS28" si="11">COUNTIF(E8:DG8,"ФИЗ")</f>
        <v>0</v>
      </c>
      <c r="DT8" s="8">
        <f t="shared" ref="DT8:DT28" si="12">COUNTIF(E8:DG8,"ХИМ")</f>
        <v>0</v>
      </c>
      <c r="DU8" s="8">
        <f t="shared" ref="DU8:DU28" si="13">COUNTIF(E8:DG8,"АНГ")</f>
        <v>4</v>
      </c>
      <c r="DV8" s="8">
        <f t="shared" ref="DV8:DV28" si="14">COUNTIF(E8:DG8,"НЕМ")</f>
        <v>0</v>
      </c>
      <c r="DW8" s="8">
        <f t="shared" ref="DW8:DW28" si="15">COUNTIF(E8:DG8,"ФРА")</f>
        <v>0</v>
      </c>
      <c r="DX8" s="8">
        <f t="shared" ref="DX8:DX28" si="16">COUNTIF(E8:DG8,"ОКР")</f>
        <v>4</v>
      </c>
      <c r="DY8" s="8">
        <f t="shared" ref="DY8:DY28" si="17">COUNTIF(E8:DG8,"ИЗО")</f>
        <v>0</v>
      </c>
      <c r="DZ8" s="8">
        <f t="shared" ref="DZ8:DZ28" si="18">COUNTIF(E8:DG8,"КУБ")</f>
        <v>0</v>
      </c>
      <c r="EA8" s="8">
        <f t="shared" ref="EA8:EA28" si="19">COUNTIF(E8:DG8,"МУЗ")</f>
        <v>0</v>
      </c>
      <c r="EB8" s="8">
        <f t="shared" ref="EB8:EB28" si="20">COUNTIF(E8:DG8,"ОБЗ")</f>
        <v>0</v>
      </c>
      <c r="EC8" s="8">
        <f t="shared" ref="EC8:EC28" si="21">COUNTIF(E8:DG8,"ТЕХ")</f>
        <v>0</v>
      </c>
      <c r="ED8" s="8">
        <f t="shared" ref="ED8:ED28" si="22">COUNTIF(E8:DG8,"ФЗР")</f>
        <v>0</v>
      </c>
      <c r="EE8" s="39">
        <f>DH8*100/('кол-во часов'!B5*18)</f>
        <v>4.4444444444444446</v>
      </c>
      <c r="EF8" s="39">
        <f>DI8*100/('кол-во часов'!C5*18)</f>
        <v>5.5555555555555554</v>
      </c>
      <c r="EG8" s="39" t="e">
        <f>DJ8*100/('кол-во часов'!D5*18)</f>
        <v>#DIV/0!</v>
      </c>
      <c r="EH8" s="39" t="e">
        <f>DK8*100/('кол-во часов'!E5*18)</f>
        <v>#DIV/0!</v>
      </c>
      <c r="EI8" s="39" t="e">
        <f>DL8*100/('кол-во часов'!F5*18)</f>
        <v>#DIV/0!</v>
      </c>
      <c r="EJ8" s="39" t="e">
        <f>DM8*100/('кол-во часов'!G5*18)</f>
        <v>#DIV/0!</v>
      </c>
      <c r="EK8" s="39" t="e">
        <f>DN8*100/('кол-во часов'!H5*18)</f>
        <v>#DIV/0!</v>
      </c>
      <c r="EL8" s="39" t="e">
        <f>DO8*100/('кол-во часов'!I5*18)</f>
        <v>#DIV/0!</v>
      </c>
      <c r="EM8" s="39" t="e">
        <f>DP8*100/('кол-во часов'!J5*18)</f>
        <v>#DIV/0!</v>
      </c>
      <c r="EN8" s="39">
        <f>DQ8*100/('кол-во часов'!K5*18)</f>
        <v>0</v>
      </c>
      <c r="EO8" s="39" t="e">
        <f>DR8*100/('кол-во часов'!L5*18)</f>
        <v>#DIV/0!</v>
      </c>
      <c r="EP8" s="39" t="e">
        <f>DS8*100/('кол-во часов'!M5*18)</f>
        <v>#DIV/0!</v>
      </c>
      <c r="EQ8" s="39" t="e">
        <f>DT8*100/('кол-во часов'!N5*18)</f>
        <v>#DIV/0!</v>
      </c>
      <c r="ER8" s="39">
        <f>DU8*100/('кол-во часов'!O5*18)</f>
        <v>11.111111111111111</v>
      </c>
      <c r="ES8" s="39" t="e">
        <f>DV8*100/('кол-во часов'!P5*18)</f>
        <v>#DIV/0!</v>
      </c>
      <c r="ET8" s="39" t="e">
        <f>DW8*100/('кол-во часов'!Q5*18)</f>
        <v>#DIV/0!</v>
      </c>
      <c r="EU8" s="39">
        <f>DX8*100/('кол-во часов'!R5*18)</f>
        <v>11.111111111111111</v>
      </c>
      <c r="EV8" s="39">
        <f>DY8*100/('кол-во часов'!S5*18)</f>
        <v>0</v>
      </c>
      <c r="EW8" s="39" t="e">
        <f>DZ8*100/('кол-во часов'!T5*18)</f>
        <v>#DIV/0!</v>
      </c>
      <c r="EX8" s="39">
        <f>EA8*100/('кол-во часов'!U5*18)</f>
        <v>0</v>
      </c>
      <c r="EY8" s="39" t="e">
        <f>EB8*100/('кол-во часов'!V5*18)</f>
        <v>#DIV/0!</v>
      </c>
      <c r="EZ8" s="39">
        <f>EC8*100/('кол-во часов'!W5*18)</f>
        <v>0</v>
      </c>
      <c r="FA8" s="39">
        <f>ED8*100/('кол-во часов'!X5*18)</f>
        <v>0</v>
      </c>
    </row>
    <row r="9" spans="1:157" ht="18" customHeight="1" x14ac:dyDescent="0.2">
      <c r="A9" s="18" t="s">
        <v>39</v>
      </c>
      <c r="B9" s="13" t="s">
        <v>40</v>
      </c>
      <c r="D9" s="53" t="s">
        <v>8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 t="s">
        <v>1</v>
      </c>
      <c r="V9" s="50"/>
      <c r="W9" s="50" t="s">
        <v>5</v>
      </c>
      <c r="X9" s="50"/>
      <c r="Y9" s="50"/>
      <c r="Z9" s="50"/>
      <c r="AA9" s="50" t="s">
        <v>10</v>
      </c>
      <c r="AB9" s="50"/>
      <c r="AC9" s="50" t="s">
        <v>7</v>
      </c>
      <c r="AD9" s="50"/>
      <c r="AE9" s="50"/>
      <c r="AF9" s="50"/>
      <c r="AG9" s="50"/>
      <c r="AH9" s="50"/>
      <c r="AI9" s="50"/>
      <c r="AJ9" s="50"/>
      <c r="AK9" s="50"/>
      <c r="AL9" s="50"/>
      <c r="AM9" s="50" t="s">
        <v>1</v>
      </c>
      <c r="AN9" s="50"/>
      <c r="AO9" s="50"/>
      <c r="AP9" s="50"/>
      <c r="AQ9" s="50"/>
      <c r="AR9" s="50"/>
      <c r="AS9" s="50" t="s">
        <v>5</v>
      </c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 t="s">
        <v>7</v>
      </c>
      <c r="BE9" s="50"/>
      <c r="BF9" s="50" t="s">
        <v>10</v>
      </c>
      <c r="BG9" s="50"/>
      <c r="BH9" s="50"/>
      <c r="BI9" s="54"/>
      <c r="BJ9" s="50"/>
      <c r="BK9" s="50" t="s">
        <v>1</v>
      </c>
      <c r="BL9" s="50"/>
      <c r="BM9" s="50" t="s">
        <v>5</v>
      </c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 t="s">
        <v>7</v>
      </c>
      <c r="CG9" s="50"/>
      <c r="CH9" s="50"/>
      <c r="CI9" s="50"/>
      <c r="CJ9" s="50" t="s">
        <v>10</v>
      </c>
      <c r="CK9" s="50"/>
      <c r="CL9" s="50"/>
      <c r="CM9" s="50"/>
      <c r="CN9" s="50"/>
      <c r="CO9" s="50"/>
      <c r="CP9" s="50" t="s">
        <v>1</v>
      </c>
      <c r="CQ9" s="50"/>
      <c r="CR9" s="50"/>
      <c r="CS9" s="50"/>
      <c r="CT9" s="50"/>
      <c r="CU9" s="50"/>
      <c r="CV9" s="50" t="s">
        <v>5</v>
      </c>
      <c r="CW9" s="50"/>
      <c r="CX9" s="50" t="s">
        <v>10</v>
      </c>
      <c r="CY9" s="50"/>
      <c r="CZ9" s="50"/>
      <c r="DA9" s="50"/>
      <c r="DB9" s="50"/>
      <c r="DC9" s="50"/>
      <c r="DD9" s="50" t="s">
        <v>7</v>
      </c>
      <c r="DE9" s="50"/>
      <c r="DF9" s="50"/>
      <c r="DG9" s="50"/>
      <c r="DH9" s="8">
        <f t="shared" si="0"/>
        <v>4</v>
      </c>
      <c r="DI9" s="11">
        <f t="shared" si="1"/>
        <v>4</v>
      </c>
      <c r="DJ9" s="8">
        <f t="shared" si="2"/>
        <v>0</v>
      </c>
      <c r="DK9" s="8">
        <f t="shared" si="3"/>
        <v>0</v>
      </c>
      <c r="DL9" s="8">
        <f t="shared" si="4"/>
        <v>0</v>
      </c>
      <c r="DM9" s="8">
        <f t="shared" si="5"/>
        <v>0</v>
      </c>
      <c r="DN9" s="8">
        <f t="shared" si="6"/>
        <v>0</v>
      </c>
      <c r="DO9" s="8">
        <f t="shared" si="7"/>
        <v>0</v>
      </c>
      <c r="DP9" s="8">
        <f t="shared" si="8"/>
        <v>0</v>
      </c>
      <c r="DQ9" s="8">
        <f t="shared" si="9"/>
        <v>0</v>
      </c>
      <c r="DR9" s="8">
        <f t="shared" si="10"/>
        <v>0</v>
      </c>
      <c r="DS9" s="8">
        <f t="shared" si="11"/>
        <v>0</v>
      </c>
      <c r="DT9" s="8">
        <f t="shared" si="12"/>
        <v>0</v>
      </c>
      <c r="DU9" s="8">
        <f t="shared" si="13"/>
        <v>4</v>
      </c>
      <c r="DV9" s="8">
        <f t="shared" si="14"/>
        <v>0</v>
      </c>
      <c r="DW9" s="8">
        <f t="shared" si="15"/>
        <v>0</v>
      </c>
      <c r="DX9" s="8">
        <f t="shared" si="16"/>
        <v>4</v>
      </c>
      <c r="DY9" s="8">
        <f t="shared" si="17"/>
        <v>0</v>
      </c>
      <c r="DZ9" s="8">
        <f t="shared" si="18"/>
        <v>0</v>
      </c>
      <c r="EA9" s="8">
        <f t="shared" si="19"/>
        <v>0</v>
      </c>
      <c r="EB9" s="8">
        <f t="shared" si="20"/>
        <v>0</v>
      </c>
      <c r="EC9" s="8">
        <f t="shared" si="21"/>
        <v>0</v>
      </c>
      <c r="ED9" s="8">
        <f t="shared" si="22"/>
        <v>0</v>
      </c>
      <c r="EE9" s="39">
        <f>DH9*100/('кол-во часов'!B6*18)</f>
        <v>4.4444444444444446</v>
      </c>
      <c r="EF9" s="39">
        <f>DI9*100/('кол-во часов'!C6*18)</f>
        <v>5.5555555555555554</v>
      </c>
      <c r="EG9" s="39" t="e">
        <f>DJ9*100/('кол-во часов'!D6*17)</f>
        <v>#DIV/0!</v>
      </c>
      <c r="EH9" s="39" t="e">
        <f>DK9*100/('кол-во часов'!E6*18)</f>
        <v>#DIV/0!</v>
      </c>
      <c r="EI9" s="39" t="e">
        <f>DL9*100/('кол-во часов'!F6*18)</f>
        <v>#DIV/0!</v>
      </c>
      <c r="EJ9" s="39" t="e">
        <f>DM9*100/('кол-во часов'!G6*18)</f>
        <v>#DIV/0!</v>
      </c>
      <c r="EK9" s="39" t="e">
        <f>DN9*100/('кол-во часов'!H6*18)</f>
        <v>#DIV/0!</v>
      </c>
      <c r="EL9" s="39" t="e">
        <f>DO9*100/('кол-во часов'!I6*18)</f>
        <v>#DIV/0!</v>
      </c>
      <c r="EM9" s="39" t="e">
        <f>DP9*100/('кол-во часов'!J6*18)</f>
        <v>#DIV/0!</v>
      </c>
      <c r="EN9" s="39">
        <f>DQ9*100/('кол-во часов'!K6*18)</f>
        <v>0</v>
      </c>
      <c r="EO9" s="39" t="e">
        <f>DR9*100/('кол-во часов'!L6*18)</f>
        <v>#DIV/0!</v>
      </c>
      <c r="EP9" s="39" t="e">
        <f>DS9*100/('кол-во часов'!M6*18)</f>
        <v>#DIV/0!</v>
      </c>
      <c r="EQ9" s="39" t="e">
        <f>DT9*100/('кол-во часов'!N6*18)</f>
        <v>#DIV/0!</v>
      </c>
      <c r="ER9" s="39">
        <f>DU9*100/('кол-во часов'!O6*18)</f>
        <v>11.111111111111111</v>
      </c>
      <c r="ES9" s="39" t="e">
        <f>DV9*100/('кол-во часов'!P6*18)</f>
        <v>#DIV/0!</v>
      </c>
      <c r="ET9" s="39" t="e">
        <f>DW9*100/('кол-во часов'!Q6*18)</f>
        <v>#DIV/0!</v>
      </c>
      <c r="EU9" s="39">
        <f>DX9*100/('кол-во часов'!R6*18)</f>
        <v>11.111111111111111</v>
      </c>
      <c r="EV9" s="39">
        <f>DY9*100/('кол-во часов'!S6*18)</f>
        <v>0</v>
      </c>
      <c r="EW9" s="39" t="e">
        <f>DZ9*100/('кол-во часов'!T6*18)</f>
        <v>#DIV/0!</v>
      </c>
      <c r="EX9" s="39">
        <f>EA9*100/('кол-во часов'!U6*18)</f>
        <v>0</v>
      </c>
      <c r="EY9" s="39" t="e">
        <f>EB9*100/('кол-во часов'!V6*18)</f>
        <v>#DIV/0!</v>
      </c>
      <c r="EZ9" s="39">
        <f>EC9*100/('кол-во часов'!W6*18)</f>
        <v>0</v>
      </c>
      <c r="FA9" s="39">
        <f>ED9*100/('кол-во часов'!X6*18)</f>
        <v>0</v>
      </c>
    </row>
    <row r="10" spans="1:157" ht="18" customHeight="1" x14ac:dyDescent="0.2">
      <c r="A10" s="19" t="s">
        <v>66</v>
      </c>
      <c r="B10" s="15" t="s">
        <v>67</v>
      </c>
      <c r="D10" s="53" t="s">
        <v>14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 t="s">
        <v>10</v>
      </c>
      <c r="S10" s="50"/>
      <c r="T10" s="50"/>
      <c r="U10" s="50"/>
      <c r="V10" s="50"/>
      <c r="W10" s="50" t="s">
        <v>7</v>
      </c>
      <c r="X10" s="50"/>
      <c r="Y10" s="50"/>
      <c r="Z10" s="50"/>
      <c r="AA10" s="50" t="s">
        <v>5</v>
      </c>
      <c r="AB10" s="50"/>
      <c r="AC10" s="50" t="s">
        <v>1</v>
      </c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 t="s">
        <v>10</v>
      </c>
      <c r="AW10" s="50"/>
      <c r="AX10" s="50"/>
      <c r="AY10" s="50"/>
      <c r="AZ10" s="50"/>
      <c r="BA10" s="50"/>
      <c r="BB10" s="50"/>
      <c r="BC10" s="50"/>
      <c r="BD10" s="50" t="s">
        <v>7</v>
      </c>
      <c r="BE10" s="50"/>
      <c r="BF10" s="50" t="s">
        <v>5</v>
      </c>
      <c r="BG10" s="50"/>
      <c r="BH10" s="50"/>
      <c r="BI10" s="50"/>
      <c r="BJ10" s="50"/>
      <c r="BK10" s="50"/>
      <c r="BL10" s="50" t="s">
        <v>1</v>
      </c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 t="s">
        <v>5</v>
      </c>
      <c r="CE10" s="50"/>
      <c r="CF10" s="50" t="s">
        <v>1</v>
      </c>
      <c r="CG10" s="50" t="s">
        <v>10</v>
      </c>
      <c r="CH10" s="50"/>
      <c r="CI10" s="50"/>
      <c r="CJ10" s="50"/>
      <c r="CK10" s="50" t="s">
        <v>7</v>
      </c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 t="s">
        <v>1</v>
      </c>
      <c r="CW10" s="50"/>
      <c r="CX10" s="50" t="s">
        <v>5</v>
      </c>
      <c r="CY10" s="50" t="s">
        <v>10</v>
      </c>
      <c r="CZ10" s="50"/>
      <c r="DA10" s="50"/>
      <c r="DB10" s="50" t="s">
        <v>7</v>
      </c>
      <c r="DC10" s="50"/>
      <c r="DD10" s="50"/>
      <c r="DE10" s="50"/>
      <c r="DF10" s="50"/>
      <c r="DG10" s="50"/>
      <c r="DH10" s="8">
        <f t="shared" si="0"/>
        <v>4</v>
      </c>
      <c r="DI10" s="11">
        <f t="shared" si="1"/>
        <v>4</v>
      </c>
      <c r="DJ10" s="8">
        <f t="shared" si="2"/>
        <v>0</v>
      </c>
      <c r="DK10" s="8">
        <f t="shared" si="3"/>
        <v>0</v>
      </c>
      <c r="DL10" s="8">
        <f t="shared" si="4"/>
        <v>0</v>
      </c>
      <c r="DM10" s="8">
        <f t="shared" si="5"/>
        <v>0</v>
      </c>
      <c r="DN10" s="8">
        <f t="shared" si="6"/>
        <v>0</v>
      </c>
      <c r="DO10" s="8">
        <f t="shared" si="7"/>
        <v>0</v>
      </c>
      <c r="DP10" s="8">
        <f t="shared" si="8"/>
        <v>0</v>
      </c>
      <c r="DQ10" s="8">
        <f t="shared" si="9"/>
        <v>0</v>
      </c>
      <c r="DR10" s="8">
        <f t="shared" si="10"/>
        <v>0</v>
      </c>
      <c r="DS10" s="8">
        <f t="shared" si="11"/>
        <v>0</v>
      </c>
      <c r="DT10" s="8">
        <f t="shared" si="12"/>
        <v>0</v>
      </c>
      <c r="DU10" s="8">
        <f t="shared" si="13"/>
        <v>4</v>
      </c>
      <c r="DV10" s="8">
        <f t="shared" si="14"/>
        <v>0</v>
      </c>
      <c r="DW10" s="8">
        <f t="shared" si="15"/>
        <v>0</v>
      </c>
      <c r="DX10" s="8">
        <f t="shared" si="16"/>
        <v>4</v>
      </c>
      <c r="DY10" s="8">
        <f t="shared" si="17"/>
        <v>0</v>
      </c>
      <c r="DZ10" s="8">
        <f t="shared" si="18"/>
        <v>0</v>
      </c>
      <c r="EA10" s="8">
        <f t="shared" si="19"/>
        <v>0</v>
      </c>
      <c r="EB10" s="8">
        <f t="shared" si="20"/>
        <v>0</v>
      </c>
      <c r="EC10" s="8">
        <f t="shared" si="21"/>
        <v>0</v>
      </c>
      <c r="ED10" s="8">
        <f t="shared" si="22"/>
        <v>0</v>
      </c>
      <c r="EE10" s="39">
        <f>DH10*100/('кол-во часов'!B7*18)</f>
        <v>4.4444444444444446</v>
      </c>
      <c r="EF10" s="39">
        <f>DI10*100/('кол-во часов'!C7*18)</f>
        <v>5.5555555555555554</v>
      </c>
      <c r="EG10" s="39" t="e">
        <f>DJ10*100/('кол-во часов'!D7*17)</f>
        <v>#DIV/0!</v>
      </c>
      <c r="EH10" s="39" t="e">
        <f>DK10*100/('кол-во часов'!E7*18)</f>
        <v>#DIV/0!</v>
      </c>
      <c r="EI10" s="39" t="e">
        <f>DL10*100/('кол-во часов'!F7*18)</f>
        <v>#DIV/0!</v>
      </c>
      <c r="EJ10" s="39" t="e">
        <f>DM10*100/('кол-во часов'!G7*18)</f>
        <v>#DIV/0!</v>
      </c>
      <c r="EK10" s="39" t="e">
        <f>DN10*100/('кол-во часов'!H7*18)</f>
        <v>#DIV/0!</v>
      </c>
      <c r="EL10" s="39" t="e">
        <f>DO10*100/('кол-во часов'!I7*18)</f>
        <v>#DIV/0!</v>
      </c>
      <c r="EM10" s="39" t="e">
        <f>DP10*100/('кол-во часов'!J7*18)</f>
        <v>#DIV/0!</v>
      </c>
      <c r="EN10" s="39">
        <f>DQ10*100/('кол-во часов'!K7*18)</f>
        <v>0</v>
      </c>
      <c r="EO10" s="39" t="e">
        <f>DR10*100/('кол-во часов'!L7*18)</f>
        <v>#DIV/0!</v>
      </c>
      <c r="EP10" s="39" t="e">
        <f>DS10*100/('кол-во часов'!M7*18)</f>
        <v>#DIV/0!</v>
      </c>
      <c r="EQ10" s="39" t="e">
        <f>DT10*100/('кол-во часов'!N7*18)</f>
        <v>#DIV/0!</v>
      </c>
      <c r="ER10" s="39">
        <f>DU10*100/('кол-во часов'!O7*18)</f>
        <v>11.111111111111111</v>
      </c>
      <c r="ES10" s="39" t="e">
        <f>DV10*100/('кол-во часов'!P7*18)</f>
        <v>#DIV/0!</v>
      </c>
      <c r="ET10" s="39" t="e">
        <f>DW10*100/('кол-во часов'!Q7*18)</f>
        <v>#DIV/0!</v>
      </c>
      <c r="EU10" s="39">
        <f>DX10*100/('кол-во часов'!R7*18)</f>
        <v>11.111111111111111</v>
      </c>
      <c r="EV10" s="39">
        <f>DY10*100/('кол-во часов'!S7*18)</f>
        <v>0</v>
      </c>
      <c r="EW10" s="39" t="e">
        <f>DZ10*100/('кол-во часов'!T7*18)</f>
        <v>#DIV/0!</v>
      </c>
      <c r="EX10" s="39">
        <f>EA10*100/('кол-во часов'!U7*18)</f>
        <v>0</v>
      </c>
      <c r="EY10" s="39" t="e">
        <f>EB10*100/('кол-во часов'!V7*18)</f>
        <v>#DIV/0!</v>
      </c>
      <c r="EZ10" s="39">
        <f>EC10*100/('кол-во часов'!W7*18)</f>
        <v>0</v>
      </c>
      <c r="FA10" s="39">
        <f>ED10*100/('кол-во часов'!X7*18)</f>
        <v>0</v>
      </c>
    </row>
    <row r="11" spans="1:157" ht="18" customHeight="1" x14ac:dyDescent="0.25">
      <c r="A11" s="18" t="s">
        <v>24</v>
      </c>
      <c r="B11" s="14" t="s">
        <v>25</v>
      </c>
      <c r="C11" s="1" t="s">
        <v>13</v>
      </c>
      <c r="D11" s="53" t="s">
        <v>16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 t="s">
        <v>7</v>
      </c>
      <c r="S11" s="50"/>
      <c r="T11" s="50"/>
      <c r="U11" s="50" t="s">
        <v>10</v>
      </c>
      <c r="V11" s="50"/>
      <c r="W11" s="50"/>
      <c r="X11" s="50"/>
      <c r="Y11" s="50"/>
      <c r="Z11" s="50"/>
      <c r="AA11" s="50" t="s">
        <v>1</v>
      </c>
      <c r="AB11" s="50"/>
      <c r="AC11" s="50" t="s">
        <v>5</v>
      </c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 t="s">
        <v>10</v>
      </c>
      <c r="AV11" s="50"/>
      <c r="AW11" s="50"/>
      <c r="AX11" s="50"/>
      <c r="AY11" s="50"/>
      <c r="AZ11" s="50"/>
      <c r="BA11" s="50"/>
      <c r="BB11" s="50"/>
      <c r="BC11" s="50"/>
      <c r="BD11" s="50" t="s">
        <v>5</v>
      </c>
      <c r="BE11" s="50" t="s">
        <v>7</v>
      </c>
      <c r="BF11" s="50"/>
      <c r="BG11" s="50"/>
      <c r="BH11" s="50"/>
      <c r="BI11" s="50"/>
      <c r="BJ11" s="50"/>
      <c r="BK11" s="50" t="s">
        <v>1</v>
      </c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 t="s">
        <v>10</v>
      </c>
      <c r="CF11" s="50" t="s">
        <v>5</v>
      </c>
      <c r="CG11" s="50"/>
      <c r="CH11" s="50"/>
      <c r="CI11" s="50"/>
      <c r="CJ11" s="50" t="s">
        <v>1</v>
      </c>
      <c r="CK11" s="50" t="s">
        <v>7</v>
      </c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 t="s">
        <v>10</v>
      </c>
      <c r="CW11" s="50" t="s">
        <v>1</v>
      </c>
      <c r="CX11" s="50"/>
      <c r="CY11" s="50" t="s">
        <v>7</v>
      </c>
      <c r="CZ11" s="50"/>
      <c r="DA11" s="50"/>
      <c r="DB11" s="50" t="s">
        <v>5</v>
      </c>
      <c r="DC11" s="50"/>
      <c r="DD11" s="50"/>
      <c r="DE11" s="50"/>
      <c r="DF11" s="50"/>
      <c r="DG11" s="50"/>
      <c r="DH11" s="8">
        <f t="shared" si="0"/>
        <v>4</v>
      </c>
      <c r="DI11" s="11">
        <f t="shared" si="1"/>
        <v>4</v>
      </c>
      <c r="DJ11" s="8">
        <f t="shared" si="2"/>
        <v>0</v>
      </c>
      <c r="DK11" s="8">
        <f t="shared" si="3"/>
        <v>0</v>
      </c>
      <c r="DL11" s="8">
        <f t="shared" si="4"/>
        <v>0</v>
      </c>
      <c r="DM11" s="8">
        <f t="shared" si="5"/>
        <v>0</v>
      </c>
      <c r="DN11" s="8">
        <f t="shared" si="6"/>
        <v>0</v>
      </c>
      <c r="DO11" s="8">
        <f t="shared" si="7"/>
        <v>0</v>
      </c>
      <c r="DP11" s="8">
        <f t="shared" si="8"/>
        <v>0</v>
      </c>
      <c r="DQ11" s="8">
        <f t="shared" si="9"/>
        <v>0</v>
      </c>
      <c r="DR11" s="8">
        <f t="shared" si="10"/>
        <v>0</v>
      </c>
      <c r="DS11" s="8">
        <f t="shared" si="11"/>
        <v>0</v>
      </c>
      <c r="DT11" s="8">
        <f t="shared" si="12"/>
        <v>0</v>
      </c>
      <c r="DU11" s="8">
        <f t="shared" si="13"/>
        <v>4</v>
      </c>
      <c r="DV11" s="8">
        <f t="shared" si="14"/>
        <v>0</v>
      </c>
      <c r="DW11" s="8">
        <f t="shared" si="15"/>
        <v>0</v>
      </c>
      <c r="DX11" s="8">
        <f t="shared" si="16"/>
        <v>4</v>
      </c>
      <c r="DY11" s="8">
        <f t="shared" si="17"/>
        <v>0</v>
      </c>
      <c r="DZ11" s="8">
        <f t="shared" si="18"/>
        <v>0</v>
      </c>
      <c r="EA11" s="8">
        <f t="shared" si="19"/>
        <v>0</v>
      </c>
      <c r="EB11" s="8">
        <f t="shared" si="20"/>
        <v>0</v>
      </c>
      <c r="EC11" s="8">
        <f t="shared" si="21"/>
        <v>0</v>
      </c>
      <c r="ED11" s="8">
        <f t="shared" si="22"/>
        <v>0</v>
      </c>
      <c r="EE11" s="39">
        <f>DH11*100/('кол-во часов'!B8*18)</f>
        <v>4.4444444444444446</v>
      </c>
      <c r="EF11" s="39">
        <f>DI11*100/('кол-во часов'!C8*18)</f>
        <v>5.5555555555555554</v>
      </c>
      <c r="EG11" s="39" t="e">
        <f>DJ11*100/('кол-во часов'!D8*17)</f>
        <v>#DIV/0!</v>
      </c>
      <c r="EH11" s="39" t="e">
        <f>DK11*100/('кол-во часов'!E8*18)</f>
        <v>#DIV/0!</v>
      </c>
      <c r="EI11" s="39" t="e">
        <f>DL11*100/('кол-во часов'!F8*18)</f>
        <v>#DIV/0!</v>
      </c>
      <c r="EJ11" s="39" t="e">
        <f>DM11*100/('кол-во часов'!G8*18)</f>
        <v>#DIV/0!</v>
      </c>
      <c r="EK11" s="39" t="e">
        <f>DN11*100/('кол-во часов'!H8*18)</f>
        <v>#DIV/0!</v>
      </c>
      <c r="EL11" s="39" t="e">
        <f>DO11*100/('кол-во часов'!I8*18)</f>
        <v>#DIV/0!</v>
      </c>
      <c r="EM11" s="39" t="e">
        <f>DP11*100/('кол-во часов'!J8*18)</f>
        <v>#DIV/0!</v>
      </c>
      <c r="EN11" s="39">
        <f>DQ11*100/('кол-во часов'!K8*18)</f>
        <v>0</v>
      </c>
      <c r="EO11" s="39" t="e">
        <f>DR11*100/('кол-во часов'!L8*18)</f>
        <v>#DIV/0!</v>
      </c>
      <c r="EP11" s="39" t="e">
        <f>DS11*100/('кол-во часов'!M8*18)</f>
        <v>#DIV/0!</v>
      </c>
      <c r="EQ11" s="39" t="e">
        <f>DT11*100/('кол-во часов'!N8*18)</f>
        <v>#DIV/0!</v>
      </c>
      <c r="ER11" s="39">
        <f>DU11*100/('кол-во часов'!O8*18)</f>
        <v>11.111111111111111</v>
      </c>
      <c r="ES11" s="39" t="e">
        <f>DV11*100/('кол-во часов'!P8*18)</f>
        <v>#DIV/0!</v>
      </c>
      <c r="ET11" s="39" t="e">
        <f>DW11*100/('кол-во часов'!Q8*18)</f>
        <v>#DIV/0!</v>
      </c>
      <c r="EU11" s="39">
        <f>DX11*100/('кол-во часов'!R8*18)</f>
        <v>11.111111111111111</v>
      </c>
      <c r="EV11" s="39">
        <f>DY11*100/('кол-во часов'!S8*18)</f>
        <v>0</v>
      </c>
      <c r="EW11" s="39" t="e">
        <f>DZ11*100/('кол-во часов'!T8*18)</f>
        <v>#DIV/0!</v>
      </c>
      <c r="EX11" s="39">
        <f>EA11*100/('кол-во часов'!U8*18)</f>
        <v>0</v>
      </c>
      <c r="EY11" s="39" t="e">
        <f>EB11*100/('кол-во часов'!V8*18)</f>
        <v>#DIV/0!</v>
      </c>
      <c r="EZ11" s="39">
        <f>EC11*100/('кол-во часов'!W8*18)</f>
        <v>0</v>
      </c>
      <c r="FA11" s="39">
        <f>ED11*100/('кол-во часов'!X8*18)</f>
        <v>0</v>
      </c>
    </row>
    <row r="12" spans="1:157" ht="18" customHeight="1" x14ac:dyDescent="0.25">
      <c r="A12" s="18" t="s">
        <v>50</v>
      </c>
      <c r="B12" s="6" t="s">
        <v>29</v>
      </c>
      <c r="C12" s="1"/>
      <c r="D12" s="53" t="s">
        <v>20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 t="s">
        <v>1</v>
      </c>
      <c r="V12" s="50" t="s">
        <v>7</v>
      </c>
      <c r="W12" s="50"/>
      <c r="X12" s="50" t="s">
        <v>10</v>
      </c>
      <c r="Y12" s="50"/>
      <c r="Z12" s="50"/>
      <c r="AA12" s="50"/>
      <c r="AB12" s="50" t="s">
        <v>5</v>
      </c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 t="s">
        <v>5</v>
      </c>
      <c r="AV12" s="50"/>
      <c r="AW12" s="50"/>
      <c r="AX12" s="50"/>
      <c r="AY12" s="50" t="s">
        <v>1</v>
      </c>
      <c r="AZ12" s="50"/>
      <c r="BA12" s="50" t="s">
        <v>10</v>
      </c>
      <c r="BB12" s="50"/>
      <c r="BC12" s="50"/>
      <c r="BD12" s="50"/>
      <c r="BE12" s="50" t="s">
        <v>7</v>
      </c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 t="s">
        <v>5</v>
      </c>
      <c r="BX12" s="50"/>
      <c r="BY12" s="50"/>
      <c r="BZ12" s="50"/>
      <c r="CA12" s="50"/>
      <c r="CB12" s="50"/>
      <c r="CC12" s="50" t="s">
        <v>1</v>
      </c>
      <c r="CD12" s="50"/>
      <c r="CE12" s="50" t="s">
        <v>7</v>
      </c>
      <c r="CF12" s="55" t="s">
        <v>85</v>
      </c>
      <c r="CG12" s="50"/>
      <c r="CH12" s="50"/>
      <c r="CI12" s="50"/>
      <c r="CJ12" s="50"/>
      <c r="CK12" s="50"/>
      <c r="CL12" s="55" t="s">
        <v>5</v>
      </c>
      <c r="CM12" s="50"/>
      <c r="CN12" s="50"/>
      <c r="CO12" s="50"/>
      <c r="CP12" s="50"/>
      <c r="CQ12" s="50"/>
      <c r="CR12" s="50"/>
      <c r="CS12" s="50" t="s">
        <v>10</v>
      </c>
      <c r="CT12" s="50"/>
      <c r="CU12" s="50"/>
      <c r="CV12" s="50"/>
      <c r="CW12" s="50" t="s">
        <v>7</v>
      </c>
      <c r="CX12" s="55" t="s">
        <v>1</v>
      </c>
      <c r="CY12" s="50"/>
      <c r="CZ12" s="50"/>
      <c r="DA12" s="50"/>
      <c r="DB12" s="50"/>
      <c r="DC12" s="50"/>
      <c r="DD12" s="50"/>
      <c r="DE12" s="50"/>
      <c r="DF12" s="50"/>
      <c r="DG12" s="50"/>
      <c r="DH12" s="8">
        <f t="shared" si="0"/>
        <v>4</v>
      </c>
      <c r="DI12" s="11">
        <f t="shared" si="1"/>
        <v>4</v>
      </c>
      <c r="DJ12" s="8">
        <f t="shared" si="2"/>
        <v>0</v>
      </c>
      <c r="DK12" s="8">
        <f t="shared" si="3"/>
        <v>0</v>
      </c>
      <c r="DL12" s="8">
        <f t="shared" si="4"/>
        <v>0</v>
      </c>
      <c r="DM12" s="8">
        <f t="shared" si="5"/>
        <v>0</v>
      </c>
      <c r="DN12" s="8">
        <f t="shared" si="6"/>
        <v>0</v>
      </c>
      <c r="DO12" s="8">
        <f t="shared" si="7"/>
        <v>0</v>
      </c>
      <c r="DP12" s="8">
        <f t="shared" si="8"/>
        <v>0</v>
      </c>
      <c r="DQ12" s="8">
        <f t="shared" si="9"/>
        <v>0</v>
      </c>
      <c r="DR12" s="8">
        <f t="shared" si="10"/>
        <v>0</v>
      </c>
      <c r="DS12" s="8">
        <f t="shared" si="11"/>
        <v>0</v>
      </c>
      <c r="DT12" s="8">
        <f t="shared" si="12"/>
        <v>0</v>
      </c>
      <c r="DU12" s="8">
        <f t="shared" si="13"/>
        <v>4</v>
      </c>
      <c r="DV12" s="8">
        <f t="shared" si="14"/>
        <v>0</v>
      </c>
      <c r="DW12" s="8">
        <f t="shared" si="15"/>
        <v>0</v>
      </c>
      <c r="DX12" s="8">
        <f t="shared" si="16"/>
        <v>3</v>
      </c>
      <c r="DY12" s="8">
        <f t="shared" si="17"/>
        <v>0</v>
      </c>
      <c r="DZ12" s="8">
        <f t="shared" si="18"/>
        <v>0</v>
      </c>
      <c r="EA12" s="8">
        <f t="shared" si="19"/>
        <v>0</v>
      </c>
      <c r="EB12" s="8">
        <f t="shared" si="20"/>
        <v>0</v>
      </c>
      <c r="EC12" s="8">
        <f t="shared" si="21"/>
        <v>0</v>
      </c>
      <c r="ED12" s="8">
        <f t="shared" si="22"/>
        <v>0</v>
      </c>
      <c r="EE12" s="39">
        <f>DH12*100/('кол-во часов'!B10*18)</f>
        <v>4.4444444444444446</v>
      </c>
      <c r="EF12" s="39">
        <f>DI12*100/('кол-во часов'!C10*18)</f>
        <v>5.5555555555555554</v>
      </c>
      <c r="EG12" s="39" t="e">
        <f>DJ12*100/('кол-во часов'!D10*17)</f>
        <v>#DIV/0!</v>
      </c>
      <c r="EH12" s="39" t="e">
        <f>DK12*100/('кол-во часов'!E10*18)</f>
        <v>#DIV/0!</v>
      </c>
      <c r="EI12" s="39" t="e">
        <f>DL12*100/('кол-во часов'!F10*18)</f>
        <v>#DIV/0!</v>
      </c>
      <c r="EJ12" s="39" t="e">
        <f>DM12*100/('кол-во часов'!G10*18)</f>
        <v>#DIV/0!</v>
      </c>
      <c r="EK12" s="39" t="e">
        <f>DN12*100/('кол-во часов'!H10*18)</f>
        <v>#DIV/0!</v>
      </c>
      <c r="EL12" s="39" t="e">
        <f>DO12*100/('кол-во часов'!I10*18)</f>
        <v>#DIV/0!</v>
      </c>
      <c r="EM12" s="39" t="e">
        <f>DP12*100/('кол-во часов'!J10*18)</f>
        <v>#DIV/0!</v>
      </c>
      <c r="EN12" s="39">
        <f>DQ12*100/('кол-во часов'!K10*18)</f>
        <v>0</v>
      </c>
      <c r="EO12" s="39" t="e">
        <f>DR12*100/('кол-во часов'!L10*18)</f>
        <v>#DIV/0!</v>
      </c>
      <c r="EP12" s="39" t="e">
        <f>DS12*100/('кол-во часов'!M10*18)</f>
        <v>#DIV/0!</v>
      </c>
      <c r="EQ12" s="39" t="e">
        <f>DT12*100/('кол-во часов'!N10*18)</f>
        <v>#DIV/0!</v>
      </c>
      <c r="ER12" s="39">
        <f>DU12*100/('кол-во часов'!O10*18)</f>
        <v>11.111111111111111</v>
      </c>
      <c r="ES12" s="39" t="e">
        <f>DV12*100/('кол-во часов'!P10*18)</f>
        <v>#DIV/0!</v>
      </c>
      <c r="ET12" s="39" t="e">
        <f>DW12*100/('кол-во часов'!Q10*18)</f>
        <v>#DIV/0!</v>
      </c>
      <c r="EU12" s="39">
        <f>DX12*100/('кол-во часов'!R10*18)</f>
        <v>8.3333333333333339</v>
      </c>
      <c r="EV12" s="39">
        <f>DY12*100/('кол-во часов'!S10*18)</f>
        <v>0</v>
      </c>
      <c r="EW12" s="39" t="e">
        <f>DZ12*100/('кол-во часов'!T10*18)</f>
        <v>#DIV/0!</v>
      </c>
      <c r="EX12" s="39">
        <f>EA12*100/('кол-во часов'!U10*18)</f>
        <v>0</v>
      </c>
      <c r="EY12" s="39" t="e">
        <f>EB12*100/('кол-во часов'!V10*18)</f>
        <v>#DIV/0!</v>
      </c>
      <c r="EZ12" s="39">
        <f>EC12*100/('кол-во часов'!W10*18)</f>
        <v>0</v>
      </c>
      <c r="FA12" s="39">
        <f>ED12*100/('кол-во часов'!X10*18)</f>
        <v>0</v>
      </c>
    </row>
    <row r="13" spans="1:157" ht="18" customHeight="1" x14ac:dyDescent="0.2">
      <c r="A13" s="18" t="s">
        <v>12</v>
      </c>
      <c r="B13" s="6" t="s">
        <v>12</v>
      </c>
      <c r="D13" s="53" t="s">
        <v>23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 t="s">
        <v>7</v>
      </c>
      <c r="V13" s="50" t="s">
        <v>1</v>
      </c>
      <c r="W13" s="50"/>
      <c r="X13" s="50" t="s">
        <v>5</v>
      </c>
      <c r="Y13" s="50"/>
      <c r="Z13" s="50"/>
      <c r="AA13" s="50" t="s">
        <v>10</v>
      </c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 t="s">
        <v>5</v>
      </c>
      <c r="AW13" s="50"/>
      <c r="AX13" s="50"/>
      <c r="AY13" s="50"/>
      <c r="AZ13" s="50" t="s">
        <v>10</v>
      </c>
      <c r="BA13" s="50" t="s">
        <v>1</v>
      </c>
      <c r="BB13" s="50"/>
      <c r="BC13" s="50"/>
      <c r="BD13" s="50" t="s">
        <v>7</v>
      </c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 t="s">
        <v>5</v>
      </c>
      <c r="BZ13" s="50"/>
      <c r="CA13" s="50"/>
      <c r="CB13" s="50"/>
      <c r="CC13" s="50" t="s">
        <v>1</v>
      </c>
      <c r="CD13" s="50" t="s">
        <v>7</v>
      </c>
      <c r="CE13" s="50"/>
      <c r="CF13" s="55" t="s">
        <v>85</v>
      </c>
      <c r="CG13" s="50"/>
      <c r="CH13" s="50"/>
      <c r="CI13" s="50"/>
      <c r="CJ13" s="50"/>
      <c r="CK13" s="50"/>
      <c r="CL13" s="55" t="s">
        <v>5</v>
      </c>
      <c r="CM13" s="50"/>
      <c r="CN13" s="50"/>
      <c r="CO13" s="50"/>
      <c r="CP13" s="50"/>
      <c r="CQ13" s="50"/>
      <c r="CR13" s="50" t="s">
        <v>10</v>
      </c>
      <c r="CS13" s="50"/>
      <c r="CT13" s="50"/>
      <c r="CU13" s="50"/>
      <c r="CV13" s="50" t="s">
        <v>7</v>
      </c>
      <c r="CW13" s="50"/>
      <c r="CX13" s="55" t="s">
        <v>1</v>
      </c>
      <c r="CY13" s="50"/>
      <c r="CZ13" s="50"/>
      <c r="DA13" s="50"/>
      <c r="DB13" s="50"/>
      <c r="DC13" s="50"/>
      <c r="DD13" s="50"/>
      <c r="DE13" s="50"/>
      <c r="DF13" s="50"/>
      <c r="DG13" s="50"/>
      <c r="DH13" s="8">
        <f t="shared" si="0"/>
        <v>4</v>
      </c>
      <c r="DI13" s="11">
        <f t="shared" si="1"/>
        <v>4</v>
      </c>
      <c r="DJ13" s="8">
        <f t="shared" si="2"/>
        <v>0</v>
      </c>
      <c r="DK13" s="8">
        <f t="shared" si="3"/>
        <v>0</v>
      </c>
      <c r="DL13" s="8">
        <f t="shared" si="4"/>
        <v>0</v>
      </c>
      <c r="DM13" s="8">
        <f t="shared" si="5"/>
        <v>0</v>
      </c>
      <c r="DN13" s="8">
        <f t="shared" si="6"/>
        <v>0</v>
      </c>
      <c r="DO13" s="8">
        <f t="shared" si="7"/>
        <v>0</v>
      </c>
      <c r="DP13" s="8">
        <f t="shared" si="8"/>
        <v>0</v>
      </c>
      <c r="DQ13" s="8">
        <f t="shared" si="9"/>
        <v>0</v>
      </c>
      <c r="DR13" s="8">
        <f t="shared" si="10"/>
        <v>0</v>
      </c>
      <c r="DS13" s="8">
        <f t="shared" si="11"/>
        <v>0</v>
      </c>
      <c r="DT13" s="8">
        <f t="shared" si="12"/>
        <v>0</v>
      </c>
      <c r="DU13" s="8">
        <f t="shared" si="13"/>
        <v>4</v>
      </c>
      <c r="DV13" s="8">
        <f t="shared" si="14"/>
        <v>0</v>
      </c>
      <c r="DW13" s="8">
        <f t="shared" si="15"/>
        <v>0</v>
      </c>
      <c r="DX13" s="8">
        <f t="shared" si="16"/>
        <v>3</v>
      </c>
      <c r="DY13" s="8">
        <f t="shared" si="17"/>
        <v>0</v>
      </c>
      <c r="DZ13" s="8">
        <f t="shared" si="18"/>
        <v>0</v>
      </c>
      <c r="EA13" s="8">
        <f t="shared" si="19"/>
        <v>0</v>
      </c>
      <c r="EB13" s="8">
        <f t="shared" si="20"/>
        <v>0</v>
      </c>
      <c r="EC13" s="8">
        <f t="shared" si="21"/>
        <v>0</v>
      </c>
      <c r="ED13" s="8">
        <f t="shared" si="22"/>
        <v>0</v>
      </c>
      <c r="EE13" s="39" t="e">
        <f>DH13*100/('кол-во часов'!#REF!*18)</f>
        <v>#REF!</v>
      </c>
      <c r="EF13" s="39" t="e">
        <f>DI13*100/('кол-во часов'!#REF!*18)</f>
        <v>#REF!</v>
      </c>
      <c r="EG13" s="39" t="e">
        <f>DJ13*100/('кол-во часов'!#REF!*17)</f>
        <v>#REF!</v>
      </c>
      <c r="EH13" s="39" t="e">
        <f>DK13*100/('кол-во часов'!#REF!*18)</f>
        <v>#REF!</v>
      </c>
      <c r="EI13" s="39" t="e">
        <f>DL13*100/('кол-во часов'!#REF!*18)</f>
        <v>#REF!</v>
      </c>
      <c r="EJ13" s="39" t="e">
        <f>DM13*100/('кол-во часов'!#REF!*18)</f>
        <v>#REF!</v>
      </c>
      <c r="EK13" s="39" t="e">
        <f>DN13*100/('кол-во часов'!#REF!*18)</f>
        <v>#REF!</v>
      </c>
      <c r="EL13" s="39" t="e">
        <f>DO13*100/('кол-во часов'!#REF!*18)</f>
        <v>#REF!</v>
      </c>
      <c r="EM13" s="39" t="e">
        <f>DP13*100/('кол-во часов'!#REF!*18)</f>
        <v>#REF!</v>
      </c>
      <c r="EN13" s="39" t="e">
        <f>DQ13*100/('кол-во часов'!#REF!*18)</f>
        <v>#REF!</v>
      </c>
      <c r="EO13" s="39" t="e">
        <f>DR13*100/('кол-во часов'!#REF!*18)</f>
        <v>#REF!</v>
      </c>
      <c r="EP13" s="39" t="e">
        <f>DS13*100/('кол-во часов'!#REF!*18)</f>
        <v>#REF!</v>
      </c>
      <c r="EQ13" s="39" t="e">
        <f>DT13*100/('кол-во часов'!#REF!*18)</f>
        <v>#REF!</v>
      </c>
      <c r="ER13" s="39" t="e">
        <f>DU13*100/('кол-во часов'!#REF!*18)</f>
        <v>#REF!</v>
      </c>
      <c r="ES13" s="39" t="e">
        <f>DV13*100/('кол-во часов'!#REF!*18)</f>
        <v>#REF!</v>
      </c>
      <c r="ET13" s="39" t="e">
        <f>DW13*100/('кол-во часов'!#REF!*18)</f>
        <v>#REF!</v>
      </c>
      <c r="EU13" s="39" t="e">
        <f>DX13*100/('кол-во часов'!#REF!*18)</f>
        <v>#REF!</v>
      </c>
      <c r="EV13" s="39" t="e">
        <f>DY13*100/('кол-во часов'!#REF!*18)</f>
        <v>#REF!</v>
      </c>
      <c r="EW13" s="39" t="e">
        <f>DZ13*100/('кол-во часов'!#REF!*18)</f>
        <v>#REF!</v>
      </c>
      <c r="EX13" s="39" t="e">
        <f>EA13*100/('кол-во часов'!#REF!*18)</f>
        <v>#REF!</v>
      </c>
      <c r="EY13" s="39" t="e">
        <f>EB13*100/('кол-во часов'!#REF!*18)</f>
        <v>#REF!</v>
      </c>
      <c r="EZ13" s="39" t="e">
        <f>EC13*100/('кол-во часов'!#REF!*18)</f>
        <v>#REF!</v>
      </c>
      <c r="FA13" s="39" t="e">
        <f>ED13*100/('кол-во часов'!#REF!*18)</f>
        <v>#REF!</v>
      </c>
    </row>
    <row r="14" spans="1:157" s="61" customFormat="1" ht="18" customHeight="1" x14ac:dyDescent="0.2">
      <c r="A14" s="18" t="s">
        <v>31</v>
      </c>
      <c r="B14" s="6" t="s">
        <v>32</v>
      </c>
      <c r="D14" s="53" t="s">
        <v>28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 t="s">
        <v>19</v>
      </c>
      <c r="Q14" s="50"/>
      <c r="R14" s="50" t="s">
        <v>1</v>
      </c>
      <c r="S14" s="50"/>
      <c r="T14" s="56"/>
      <c r="U14" s="50" t="s">
        <v>5</v>
      </c>
      <c r="V14" s="50"/>
      <c r="W14" s="50" t="s">
        <v>25</v>
      </c>
      <c r="X14" s="50"/>
      <c r="Y14" s="50"/>
      <c r="Z14" s="50"/>
      <c r="AA14" s="50" t="s">
        <v>7</v>
      </c>
      <c r="AB14" s="50"/>
      <c r="AC14" s="50" t="s">
        <v>40</v>
      </c>
      <c r="AD14" s="50"/>
      <c r="AE14" s="50"/>
      <c r="AF14" s="50"/>
      <c r="AG14" s="50" t="s">
        <v>3</v>
      </c>
      <c r="AH14" s="50"/>
      <c r="AI14" s="50"/>
      <c r="AJ14" s="50"/>
      <c r="AK14" s="50"/>
      <c r="AL14" s="50"/>
      <c r="AM14" s="50"/>
      <c r="AN14" s="50"/>
      <c r="AO14" s="50" t="s">
        <v>5</v>
      </c>
      <c r="AP14" s="50"/>
      <c r="AQ14" s="50"/>
      <c r="AR14" s="50"/>
      <c r="AS14" s="50" t="s">
        <v>1</v>
      </c>
      <c r="AT14" s="50"/>
      <c r="AU14" s="50" t="s">
        <v>40</v>
      </c>
      <c r="AV14" s="50"/>
      <c r="AW14" s="50"/>
      <c r="AX14" s="50"/>
      <c r="AY14" s="50" t="s">
        <v>25</v>
      </c>
      <c r="AZ14" s="50"/>
      <c r="BA14" s="50" t="s">
        <v>19</v>
      </c>
      <c r="BB14" s="50"/>
      <c r="BC14" s="50"/>
      <c r="BD14" s="50" t="s">
        <v>7</v>
      </c>
      <c r="BE14" s="50"/>
      <c r="BF14" s="50"/>
      <c r="BG14" s="50" t="s">
        <v>3</v>
      </c>
      <c r="BH14" s="50"/>
      <c r="BI14" s="50"/>
      <c r="BJ14" s="50"/>
      <c r="BK14" s="50" t="s">
        <v>5</v>
      </c>
      <c r="BL14" s="50"/>
      <c r="BM14" s="50" t="s">
        <v>1</v>
      </c>
      <c r="BN14" s="50"/>
      <c r="BO14" s="50"/>
      <c r="BP14" s="50"/>
      <c r="BQ14" s="50"/>
      <c r="BR14" s="50"/>
      <c r="BS14" s="50"/>
      <c r="BT14" s="50"/>
      <c r="BU14" s="50" t="s">
        <v>3</v>
      </c>
      <c r="BV14" s="50"/>
      <c r="BW14" s="50" t="s">
        <v>19</v>
      </c>
      <c r="BX14" s="50"/>
      <c r="BY14" s="55" t="s">
        <v>85</v>
      </c>
      <c r="BZ14" s="50" t="s">
        <v>7</v>
      </c>
      <c r="CA14" s="50"/>
      <c r="CB14" s="50"/>
      <c r="CC14" s="50"/>
      <c r="CD14" s="50" t="s">
        <v>25</v>
      </c>
      <c r="CE14" s="50"/>
      <c r="CF14" s="50" t="s">
        <v>40</v>
      </c>
      <c r="CG14" s="50"/>
      <c r="CH14" s="50"/>
      <c r="CI14" s="50"/>
      <c r="CJ14" s="50"/>
      <c r="CK14" s="50"/>
      <c r="CL14" s="55" t="s">
        <v>5</v>
      </c>
      <c r="CM14" s="50"/>
      <c r="CN14" s="50"/>
      <c r="CO14" s="50"/>
      <c r="CP14" s="50" t="s">
        <v>3</v>
      </c>
      <c r="CQ14" s="50"/>
      <c r="CR14" s="50"/>
      <c r="CS14" s="55" t="s">
        <v>85</v>
      </c>
      <c r="CT14" s="50"/>
      <c r="CU14" s="50"/>
      <c r="CV14" s="50" t="s">
        <v>7</v>
      </c>
      <c r="CW14" s="50"/>
      <c r="CX14" s="55" t="s">
        <v>1</v>
      </c>
      <c r="CY14" s="50"/>
      <c r="CZ14" s="50" t="s">
        <v>25</v>
      </c>
      <c r="DA14" s="50"/>
      <c r="DB14" s="50" t="s">
        <v>40</v>
      </c>
      <c r="DC14" s="50"/>
      <c r="DD14" s="50" t="s">
        <v>19</v>
      </c>
      <c r="DE14" s="50"/>
      <c r="DF14" s="50"/>
      <c r="DG14" s="50"/>
      <c r="DH14" s="62">
        <f t="shared" si="0"/>
        <v>4</v>
      </c>
      <c r="DI14" s="63">
        <f t="shared" si="1"/>
        <v>4</v>
      </c>
      <c r="DJ14" s="62">
        <f t="shared" si="2"/>
        <v>0</v>
      </c>
      <c r="DK14" s="62">
        <f t="shared" si="3"/>
        <v>0</v>
      </c>
      <c r="DL14" s="62">
        <f t="shared" si="4"/>
        <v>0</v>
      </c>
      <c r="DM14" s="62">
        <f t="shared" si="5"/>
        <v>4</v>
      </c>
      <c r="DN14" s="62">
        <f t="shared" si="6"/>
        <v>4</v>
      </c>
      <c r="DO14" s="62">
        <f t="shared" si="7"/>
        <v>0</v>
      </c>
      <c r="DP14" s="62">
        <f t="shared" si="8"/>
        <v>4</v>
      </c>
      <c r="DQ14" s="62">
        <f t="shared" si="9"/>
        <v>4</v>
      </c>
      <c r="DR14" s="62">
        <f t="shared" si="10"/>
        <v>0</v>
      </c>
      <c r="DS14" s="62">
        <f t="shared" si="11"/>
        <v>0</v>
      </c>
      <c r="DT14" s="62">
        <f t="shared" si="12"/>
        <v>0</v>
      </c>
      <c r="DU14" s="62">
        <f t="shared" si="13"/>
        <v>4</v>
      </c>
      <c r="DV14" s="62">
        <f t="shared" si="14"/>
        <v>0</v>
      </c>
      <c r="DW14" s="62">
        <f t="shared" si="15"/>
        <v>0</v>
      </c>
      <c r="DX14" s="62">
        <f t="shared" si="16"/>
        <v>0</v>
      </c>
      <c r="DY14" s="62">
        <f t="shared" si="17"/>
        <v>0</v>
      </c>
      <c r="DZ14" s="62">
        <f t="shared" si="18"/>
        <v>0</v>
      </c>
      <c r="EA14" s="62">
        <f t="shared" si="19"/>
        <v>0</v>
      </c>
      <c r="EB14" s="62">
        <f t="shared" si="20"/>
        <v>0</v>
      </c>
      <c r="EC14" s="62">
        <f t="shared" si="21"/>
        <v>0</v>
      </c>
      <c r="ED14" s="62">
        <f t="shared" si="22"/>
        <v>0</v>
      </c>
      <c r="EE14" s="64" t="e">
        <f>DH14*100/('кол-во часов'!#REF!*18)</f>
        <v>#REF!</v>
      </c>
      <c r="EF14" s="64" t="e">
        <f>DI14*100/('кол-во часов'!#REF!*18)</f>
        <v>#REF!</v>
      </c>
      <c r="EG14" s="64" t="e">
        <f>DJ14*100/('кол-во часов'!#REF!*17)</f>
        <v>#REF!</v>
      </c>
      <c r="EH14" s="64" t="e">
        <f>DK14*100/('кол-во часов'!#REF!*18)</f>
        <v>#REF!</v>
      </c>
      <c r="EI14" s="64" t="e">
        <f>DL14*100/('кол-во часов'!#REF!*18)</f>
        <v>#REF!</v>
      </c>
      <c r="EJ14" s="64" t="e">
        <f>DM14*100/('кол-во часов'!#REF!*18)</f>
        <v>#REF!</v>
      </c>
      <c r="EK14" s="64" t="e">
        <f>DN14*100/('кол-во часов'!#REF!*18)</f>
        <v>#REF!</v>
      </c>
      <c r="EL14" s="64" t="e">
        <f>DO14*100/('кол-во часов'!#REF!*18)</f>
        <v>#REF!</v>
      </c>
      <c r="EM14" s="64" t="e">
        <f>DP14*100/('кол-во часов'!#REF!*18)</f>
        <v>#REF!</v>
      </c>
      <c r="EN14" s="64" t="e">
        <f>DQ14*100/('кол-во часов'!#REF!*18)</f>
        <v>#REF!</v>
      </c>
      <c r="EO14" s="64" t="e">
        <f>DR14*100/('кол-во часов'!#REF!*18)</f>
        <v>#REF!</v>
      </c>
      <c r="EP14" s="64" t="e">
        <f>DS14*100/('кол-во часов'!#REF!*18)</f>
        <v>#REF!</v>
      </c>
      <c r="EQ14" s="64" t="e">
        <f>DT14*100/('кол-во часов'!#REF!*18)</f>
        <v>#REF!</v>
      </c>
      <c r="ER14" s="64" t="e">
        <f>DU14*100/('кол-во часов'!#REF!*18)</f>
        <v>#REF!</v>
      </c>
      <c r="ES14" s="64" t="e">
        <f>DV14*100/('кол-во часов'!#REF!*18)</f>
        <v>#REF!</v>
      </c>
      <c r="ET14" s="64" t="e">
        <f>DW14*100/('кол-во часов'!#REF!*18)</f>
        <v>#REF!</v>
      </c>
      <c r="EU14" s="64" t="e">
        <f>DX14*100/('кол-во часов'!#REF!*18)</f>
        <v>#REF!</v>
      </c>
      <c r="EV14" s="64" t="e">
        <f>DY14*100/('кол-во часов'!#REF!*18)</f>
        <v>#REF!</v>
      </c>
      <c r="EW14" s="64" t="e">
        <f>DZ14*100/('кол-во часов'!#REF!*18)</f>
        <v>#REF!</v>
      </c>
      <c r="EX14" s="64" t="e">
        <f>EA14*100/('кол-во часов'!#REF!*18)</f>
        <v>#REF!</v>
      </c>
      <c r="EY14" s="64" t="e">
        <f>EB14*100/('кол-во часов'!#REF!*18)</f>
        <v>#REF!</v>
      </c>
      <c r="EZ14" s="64" t="e">
        <f>EC14*100/('кол-во часов'!#REF!*18)</f>
        <v>#REF!</v>
      </c>
      <c r="FA14" s="64" t="e">
        <f>ED14*100/('кол-во часов'!#REF!*18)</f>
        <v>#REF!</v>
      </c>
    </row>
    <row r="15" spans="1:157" s="61" customFormat="1" ht="18" customHeight="1" x14ac:dyDescent="0.2">
      <c r="A15" s="18" t="s">
        <v>18</v>
      </c>
      <c r="B15" s="6" t="s">
        <v>19</v>
      </c>
      <c r="D15" s="53" t="s">
        <v>30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 t="s">
        <v>19</v>
      </c>
      <c r="R15" s="50"/>
      <c r="S15" s="50"/>
      <c r="T15" s="56" t="s">
        <v>1</v>
      </c>
      <c r="U15" s="50"/>
      <c r="V15" s="50" t="s">
        <v>5</v>
      </c>
      <c r="W15" s="50"/>
      <c r="X15" s="50" t="s">
        <v>25</v>
      </c>
      <c r="Y15" s="50"/>
      <c r="Z15" s="50"/>
      <c r="AA15" s="50"/>
      <c r="AB15" s="50" t="s">
        <v>7</v>
      </c>
      <c r="AC15" s="50" t="s">
        <v>40</v>
      </c>
      <c r="AD15" s="50"/>
      <c r="AE15" s="50"/>
      <c r="AF15" s="50"/>
      <c r="AG15" s="50" t="s">
        <v>3</v>
      </c>
      <c r="AH15" s="50"/>
      <c r="AI15" s="50"/>
      <c r="AJ15" s="50"/>
      <c r="AK15" s="50"/>
      <c r="AL15" s="50"/>
      <c r="AM15" s="50"/>
      <c r="AN15" s="50"/>
      <c r="AO15" s="50"/>
      <c r="AP15" s="50" t="s">
        <v>5</v>
      </c>
      <c r="AQ15" s="50"/>
      <c r="AR15" s="50"/>
      <c r="AS15" s="50"/>
      <c r="AT15" s="50" t="s">
        <v>1</v>
      </c>
      <c r="AU15" s="50"/>
      <c r="AV15" s="50" t="s">
        <v>40</v>
      </c>
      <c r="AW15" s="50"/>
      <c r="AX15" s="50" t="s">
        <v>19</v>
      </c>
      <c r="AY15" s="50"/>
      <c r="AZ15" s="50" t="s">
        <v>25</v>
      </c>
      <c r="BA15" s="50"/>
      <c r="BB15" s="50"/>
      <c r="BC15" s="50"/>
      <c r="BD15" s="50"/>
      <c r="BE15" s="50" t="s">
        <v>7</v>
      </c>
      <c r="BF15" s="50"/>
      <c r="BG15" s="50" t="s">
        <v>3</v>
      </c>
      <c r="BH15" s="50"/>
      <c r="BI15" s="50"/>
      <c r="BJ15" s="50" t="s">
        <v>5</v>
      </c>
      <c r="BK15" s="50"/>
      <c r="BL15" s="50" t="s">
        <v>1</v>
      </c>
      <c r="BM15" s="50"/>
      <c r="BN15" s="50"/>
      <c r="BO15" s="50"/>
      <c r="BP15" s="50"/>
      <c r="BQ15" s="50"/>
      <c r="BR15" s="50"/>
      <c r="BS15" s="50"/>
      <c r="BT15" s="50"/>
      <c r="BU15" s="50" t="s">
        <v>3</v>
      </c>
      <c r="BV15" s="50" t="s">
        <v>19</v>
      </c>
      <c r="BW15" s="50"/>
      <c r="BX15" s="50" t="s">
        <v>7</v>
      </c>
      <c r="BY15" s="55" t="s">
        <v>85</v>
      </c>
      <c r="BZ15" s="50"/>
      <c r="CA15" s="50"/>
      <c r="CB15" s="50"/>
      <c r="CC15" s="50" t="s">
        <v>40</v>
      </c>
      <c r="CD15" s="50"/>
      <c r="CE15" s="50" t="s">
        <v>25</v>
      </c>
      <c r="CF15" s="50"/>
      <c r="CG15" s="50"/>
      <c r="CH15" s="50"/>
      <c r="CI15" s="50"/>
      <c r="CJ15" s="50"/>
      <c r="CK15" s="50"/>
      <c r="CL15" s="55" t="s">
        <v>5</v>
      </c>
      <c r="CM15" s="50"/>
      <c r="CN15" s="50"/>
      <c r="CO15" s="50"/>
      <c r="CP15" s="50" t="s">
        <v>3</v>
      </c>
      <c r="CQ15" s="50"/>
      <c r="CR15" s="50"/>
      <c r="CS15" s="55" t="s">
        <v>85</v>
      </c>
      <c r="CT15" s="50" t="s">
        <v>7</v>
      </c>
      <c r="CU15" s="50"/>
      <c r="CV15" s="50"/>
      <c r="CW15" s="50"/>
      <c r="CX15" s="55" t="s">
        <v>1</v>
      </c>
      <c r="CY15" s="50" t="s">
        <v>25</v>
      </c>
      <c r="CZ15" s="50"/>
      <c r="DA15" s="50"/>
      <c r="DB15" s="50" t="s">
        <v>40</v>
      </c>
      <c r="DC15" s="50"/>
      <c r="DD15" s="50" t="s">
        <v>19</v>
      </c>
      <c r="DE15" s="50"/>
      <c r="DF15" s="50"/>
      <c r="DG15" s="50"/>
      <c r="DH15" s="62">
        <f t="shared" si="0"/>
        <v>4</v>
      </c>
      <c r="DI15" s="63">
        <f t="shared" si="1"/>
        <v>4</v>
      </c>
      <c r="DJ15" s="62">
        <f t="shared" si="2"/>
        <v>0</v>
      </c>
      <c r="DK15" s="62">
        <f t="shared" si="3"/>
        <v>0</v>
      </c>
      <c r="DL15" s="62">
        <f t="shared" si="4"/>
        <v>0</v>
      </c>
      <c r="DM15" s="62">
        <f t="shared" si="5"/>
        <v>4</v>
      </c>
      <c r="DN15" s="62">
        <f t="shared" si="6"/>
        <v>4</v>
      </c>
      <c r="DO15" s="62">
        <f t="shared" si="7"/>
        <v>0</v>
      </c>
      <c r="DP15" s="62">
        <f t="shared" si="8"/>
        <v>4</v>
      </c>
      <c r="DQ15" s="62">
        <f t="shared" si="9"/>
        <v>4</v>
      </c>
      <c r="DR15" s="62">
        <f t="shared" si="10"/>
        <v>0</v>
      </c>
      <c r="DS15" s="62">
        <f t="shared" si="11"/>
        <v>0</v>
      </c>
      <c r="DT15" s="62">
        <f t="shared" si="12"/>
        <v>0</v>
      </c>
      <c r="DU15" s="62">
        <f t="shared" si="13"/>
        <v>4</v>
      </c>
      <c r="DV15" s="62">
        <f t="shared" si="14"/>
        <v>0</v>
      </c>
      <c r="DW15" s="62">
        <f t="shared" si="15"/>
        <v>0</v>
      </c>
      <c r="DX15" s="62">
        <f t="shared" si="16"/>
        <v>0</v>
      </c>
      <c r="DY15" s="62">
        <f t="shared" si="17"/>
        <v>0</v>
      </c>
      <c r="DZ15" s="62">
        <f t="shared" si="18"/>
        <v>0</v>
      </c>
      <c r="EA15" s="62">
        <f t="shared" si="19"/>
        <v>0</v>
      </c>
      <c r="EB15" s="62">
        <f t="shared" si="20"/>
        <v>0</v>
      </c>
      <c r="EC15" s="62">
        <f t="shared" si="21"/>
        <v>0</v>
      </c>
      <c r="ED15" s="62">
        <f t="shared" si="22"/>
        <v>0</v>
      </c>
      <c r="EE15" s="64" t="e">
        <f>DH15*100/('кол-во часов'!#REF!*18)</f>
        <v>#REF!</v>
      </c>
      <c r="EF15" s="64" t="e">
        <f>DI15*100/('кол-во часов'!#REF!*18)</f>
        <v>#REF!</v>
      </c>
      <c r="EG15" s="64" t="e">
        <f>DJ15*100/('кол-во часов'!#REF!*17)</f>
        <v>#REF!</v>
      </c>
      <c r="EH15" s="64" t="e">
        <f>DK15*100/('кол-во часов'!#REF!*18)</f>
        <v>#REF!</v>
      </c>
      <c r="EI15" s="64" t="e">
        <f>DL15*100/('кол-во часов'!#REF!*18)</f>
        <v>#REF!</v>
      </c>
      <c r="EJ15" s="64" t="e">
        <f>DM15*100/('кол-во часов'!#REF!*18)</f>
        <v>#REF!</v>
      </c>
      <c r="EK15" s="64" t="e">
        <f>DN15*100/('кол-во часов'!#REF!*18)</f>
        <v>#REF!</v>
      </c>
      <c r="EL15" s="64" t="e">
        <f>DO15*100/('кол-во часов'!#REF!*18)</f>
        <v>#REF!</v>
      </c>
      <c r="EM15" s="64" t="e">
        <f>DP15*100/('кол-во часов'!#REF!*18)</f>
        <v>#REF!</v>
      </c>
      <c r="EN15" s="64" t="e">
        <f>DQ15*100/('кол-во часов'!#REF!*18)</f>
        <v>#REF!</v>
      </c>
      <c r="EO15" s="64" t="e">
        <f>DR15*100/('кол-во часов'!#REF!*18)</f>
        <v>#REF!</v>
      </c>
      <c r="EP15" s="64" t="e">
        <f>DS15*100/('кол-во часов'!#REF!*18)</f>
        <v>#REF!</v>
      </c>
      <c r="EQ15" s="64" t="e">
        <f>DT15*100/('кол-во часов'!#REF!*18)</f>
        <v>#REF!</v>
      </c>
      <c r="ER15" s="64" t="e">
        <f>DU15*100/('кол-во часов'!#REF!*18)</f>
        <v>#REF!</v>
      </c>
      <c r="ES15" s="64" t="e">
        <f>DV15*100/('кол-во часов'!#REF!*18)</f>
        <v>#REF!</v>
      </c>
      <c r="ET15" s="64" t="e">
        <f>DW15*100/('кол-во часов'!#REF!*18)</f>
        <v>#REF!</v>
      </c>
      <c r="EU15" s="64" t="e">
        <f>DX15*100/('кол-во часов'!#REF!*18)</f>
        <v>#REF!</v>
      </c>
      <c r="EV15" s="64" t="e">
        <f>DY15*100/('кол-во часов'!#REF!*18)</f>
        <v>#REF!</v>
      </c>
      <c r="EW15" s="64" t="e">
        <f>DZ15*100/('кол-во часов'!#REF!*18)</f>
        <v>#REF!</v>
      </c>
      <c r="EX15" s="64" t="e">
        <f>EA15*100/('кол-во часов'!#REF!*18)</f>
        <v>#REF!</v>
      </c>
      <c r="EY15" s="64" t="e">
        <f>EB15*100/('кол-во часов'!#REF!*18)</f>
        <v>#REF!</v>
      </c>
      <c r="EZ15" s="64" t="e">
        <f>EC15*100/('кол-во часов'!#REF!*18)</f>
        <v>#REF!</v>
      </c>
      <c r="FA15" s="64" t="e">
        <f>ED15*100/('кол-во часов'!#REF!*18)</f>
        <v>#REF!</v>
      </c>
    </row>
    <row r="16" spans="1:157" s="61" customFormat="1" ht="17.25" customHeight="1" x14ac:dyDescent="0.2">
      <c r="A16" s="18" t="s">
        <v>58</v>
      </c>
      <c r="B16" s="6" t="s">
        <v>59</v>
      </c>
      <c r="D16" s="53" t="s">
        <v>33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 t="s">
        <v>19</v>
      </c>
      <c r="P16" s="50"/>
      <c r="Q16" s="50" t="s">
        <v>1</v>
      </c>
      <c r="R16" s="50" t="s">
        <v>25</v>
      </c>
      <c r="S16" s="50"/>
      <c r="T16" s="50"/>
      <c r="U16" s="50" t="s">
        <v>5</v>
      </c>
      <c r="V16" s="50"/>
      <c r="W16" s="50" t="s">
        <v>40</v>
      </c>
      <c r="X16" s="50" t="s">
        <v>3</v>
      </c>
      <c r="Y16" s="50"/>
      <c r="Z16" s="50"/>
      <c r="AA16" s="50" t="s">
        <v>7</v>
      </c>
      <c r="AB16" s="50"/>
      <c r="AC16" s="50" t="s">
        <v>22</v>
      </c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 t="s">
        <v>5</v>
      </c>
      <c r="AT16" s="50"/>
      <c r="AU16" s="50" t="s">
        <v>1</v>
      </c>
      <c r="AV16" s="50"/>
      <c r="AW16" s="50"/>
      <c r="AX16" s="50"/>
      <c r="AY16" s="50" t="s">
        <v>25</v>
      </c>
      <c r="AZ16" s="50"/>
      <c r="BA16" s="50" t="s">
        <v>7</v>
      </c>
      <c r="BB16" s="50"/>
      <c r="BC16" s="50"/>
      <c r="BD16" s="50" t="s">
        <v>40</v>
      </c>
      <c r="BE16" s="50"/>
      <c r="BF16" s="50" t="s">
        <v>19</v>
      </c>
      <c r="BG16" s="50"/>
      <c r="BH16" s="50"/>
      <c r="BI16" s="50"/>
      <c r="BJ16" s="50" t="s">
        <v>3</v>
      </c>
      <c r="BK16" s="50"/>
      <c r="BL16" s="50" t="s">
        <v>22</v>
      </c>
      <c r="BM16" s="50"/>
      <c r="BN16" s="50"/>
      <c r="BO16" s="50"/>
      <c r="BP16" s="50"/>
      <c r="BQ16" s="50"/>
      <c r="BR16" s="50"/>
      <c r="BS16" s="50"/>
      <c r="BT16" s="50" t="s">
        <v>19</v>
      </c>
      <c r="BU16" s="50"/>
      <c r="BV16" s="50" t="s">
        <v>5</v>
      </c>
      <c r="BW16" s="50"/>
      <c r="BX16" s="50" t="s">
        <v>1</v>
      </c>
      <c r="BY16" s="50"/>
      <c r="BZ16" s="50" t="s">
        <v>40</v>
      </c>
      <c r="CA16" s="50"/>
      <c r="CB16" s="50"/>
      <c r="CC16" s="50" t="s">
        <v>7</v>
      </c>
      <c r="CD16" s="50"/>
      <c r="CE16" s="50"/>
      <c r="CF16" s="55" t="s">
        <v>85</v>
      </c>
      <c r="CG16" s="50" t="s">
        <v>25</v>
      </c>
      <c r="CH16" s="50"/>
      <c r="CI16" s="50"/>
      <c r="CJ16" s="50" t="s">
        <v>3</v>
      </c>
      <c r="CK16" s="50"/>
      <c r="CL16" s="50" t="s">
        <v>22</v>
      </c>
      <c r="CM16" s="50"/>
      <c r="CN16" s="50"/>
      <c r="CO16" s="50"/>
      <c r="CP16" s="55" t="s">
        <v>1</v>
      </c>
      <c r="CQ16" s="50"/>
      <c r="CR16" s="50"/>
      <c r="CS16" s="55" t="s">
        <v>5</v>
      </c>
      <c r="CT16" s="50" t="s">
        <v>19</v>
      </c>
      <c r="CU16" s="50"/>
      <c r="CV16" s="55" t="s">
        <v>85</v>
      </c>
      <c r="CW16" s="50" t="s">
        <v>3</v>
      </c>
      <c r="CX16" s="50" t="s">
        <v>25</v>
      </c>
      <c r="CY16" s="50"/>
      <c r="CZ16" s="50" t="s">
        <v>7</v>
      </c>
      <c r="DA16" s="50"/>
      <c r="DB16" s="50"/>
      <c r="DC16" s="50" t="s">
        <v>40</v>
      </c>
      <c r="DD16" s="50"/>
      <c r="DE16" s="50" t="s">
        <v>22</v>
      </c>
      <c r="DF16" s="50"/>
      <c r="DG16" s="50"/>
      <c r="DH16" s="62">
        <f t="shared" si="0"/>
        <v>4</v>
      </c>
      <c r="DI16" s="63">
        <f t="shared" si="1"/>
        <v>4</v>
      </c>
      <c r="DJ16" s="62">
        <f t="shared" si="2"/>
        <v>0</v>
      </c>
      <c r="DK16" s="62">
        <f t="shared" si="3"/>
        <v>0</v>
      </c>
      <c r="DL16" s="62">
        <f t="shared" si="4"/>
        <v>0</v>
      </c>
      <c r="DM16" s="62">
        <f t="shared" si="5"/>
        <v>4</v>
      </c>
      <c r="DN16" s="62">
        <f t="shared" si="6"/>
        <v>4</v>
      </c>
      <c r="DO16" s="62">
        <f t="shared" si="7"/>
        <v>0</v>
      </c>
      <c r="DP16" s="62">
        <f t="shared" si="8"/>
        <v>4</v>
      </c>
      <c r="DQ16" s="62">
        <f t="shared" si="9"/>
        <v>4</v>
      </c>
      <c r="DR16" s="62">
        <f t="shared" si="10"/>
        <v>4</v>
      </c>
      <c r="DS16" s="62">
        <f t="shared" si="11"/>
        <v>0</v>
      </c>
      <c r="DT16" s="62">
        <f t="shared" si="12"/>
        <v>0</v>
      </c>
      <c r="DU16" s="62">
        <f t="shared" si="13"/>
        <v>4</v>
      </c>
      <c r="DV16" s="62">
        <f t="shared" si="14"/>
        <v>0</v>
      </c>
      <c r="DW16" s="62">
        <f t="shared" si="15"/>
        <v>0</v>
      </c>
      <c r="DX16" s="62">
        <f t="shared" si="16"/>
        <v>0</v>
      </c>
      <c r="DY16" s="62">
        <f t="shared" si="17"/>
        <v>0</v>
      </c>
      <c r="DZ16" s="62">
        <f t="shared" si="18"/>
        <v>0</v>
      </c>
      <c r="EA16" s="62">
        <f t="shared" si="19"/>
        <v>0</v>
      </c>
      <c r="EB16" s="62">
        <f t="shared" si="20"/>
        <v>0</v>
      </c>
      <c r="EC16" s="62">
        <f t="shared" si="21"/>
        <v>0</v>
      </c>
      <c r="ED16" s="62">
        <f t="shared" si="22"/>
        <v>0</v>
      </c>
      <c r="EE16" s="64" t="e">
        <f>DH16*100/('кол-во часов'!#REF!*18)</f>
        <v>#REF!</v>
      </c>
      <c r="EF16" s="64" t="e">
        <f>DI16*100/('кол-во часов'!#REF!*18)</f>
        <v>#REF!</v>
      </c>
      <c r="EG16" s="64" t="e">
        <f>DJ16*100/('кол-во часов'!#REF!*17)</f>
        <v>#REF!</v>
      </c>
      <c r="EH16" s="64" t="e">
        <f>DK16*100/('кол-во часов'!#REF!*18)</f>
        <v>#REF!</v>
      </c>
      <c r="EI16" s="64" t="e">
        <f>DL16*100/('кол-во часов'!#REF!*18)</f>
        <v>#REF!</v>
      </c>
      <c r="EJ16" s="64" t="e">
        <f>DM16*100/('кол-во часов'!#REF!*18)</f>
        <v>#REF!</v>
      </c>
      <c r="EK16" s="64" t="e">
        <f>DN16*100/('кол-во часов'!#REF!*18)</f>
        <v>#REF!</v>
      </c>
      <c r="EL16" s="64" t="e">
        <f>DO16*100/('кол-во часов'!#REF!*18)</f>
        <v>#REF!</v>
      </c>
      <c r="EM16" s="64" t="e">
        <f>DP16*100/('кол-во часов'!#REF!*18)</f>
        <v>#REF!</v>
      </c>
      <c r="EN16" s="64" t="e">
        <f>DQ16*100/('кол-во часов'!#REF!*18)</f>
        <v>#REF!</v>
      </c>
      <c r="EO16" s="64" t="e">
        <f>DR16*100/('кол-во часов'!#REF!*18)</f>
        <v>#REF!</v>
      </c>
      <c r="EP16" s="64" t="e">
        <f>DS16*100/('кол-во часов'!#REF!*18)</f>
        <v>#REF!</v>
      </c>
      <c r="EQ16" s="64" t="e">
        <f>DT16*100/('кол-во часов'!#REF!*18)</f>
        <v>#REF!</v>
      </c>
      <c r="ER16" s="64" t="e">
        <f>DU16*100/('кол-во часов'!#REF!*18)</f>
        <v>#REF!</v>
      </c>
      <c r="ES16" s="64" t="e">
        <f>DV16*100/('кол-во часов'!#REF!*18)</f>
        <v>#REF!</v>
      </c>
      <c r="ET16" s="64" t="e">
        <f>DW16*100/('кол-во часов'!#REF!*18)</f>
        <v>#REF!</v>
      </c>
      <c r="EU16" s="64" t="e">
        <f>DX16*100/('кол-во часов'!#REF!*18)</f>
        <v>#REF!</v>
      </c>
      <c r="EV16" s="64" t="e">
        <f>DY16*100/('кол-во часов'!#REF!*18)</f>
        <v>#REF!</v>
      </c>
      <c r="EW16" s="64" t="e">
        <f>DZ16*100/('кол-во часов'!#REF!*18)</f>
        <v>#REF!</v>
      </c>
      <c r="EX16" s="64" t="e">
        <f>EA16*100/('кол-во часов'!#REF!*18)</f>
        <v>#REF!</v>
      </c>
      <c r="EY16" s="64" t="e">
        <f>EB16*100/('кол-во часов'!#REF!*18)</f>
        <v>#REF!</v>
      </c>
      <c r="EZ16" s="64" t="e">
        <f>EC16*100/('кол-во часов'!#REF!*18)</f>
        <v>#REF!</v>
      </c>
      <c r="FA16" s="64" t="e">
        <f>ED16*100/('кол-во часов'!#REF!*18)</f>
        <v>#REF!</v>
      </c>
    </row>
    <row r="17" spans="1:157" s="61" customFormat="1" ht="18" customHeight="1" x14ac:dyDescent="0.2">
      <c r="A17" s="18" t="s">
        <v>2</v>
      </c>
      <c r="B17" s="6" t="s">
        <v>3</v>
      </c>
      <c r="D17" s="57" t="s">
        <v>36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 t="s">
        <v>19</v>
      </c>
      <c r="P17" s="50" t="s">
        <v>1</v>
      </c>
      <c r="Q17" s="50"/>
      <c r="R17" s="50" t="s">
        <v>25</v>
      </c>
      <c r="S17" s="50"/>
      <c r="T17" s="50" t="s">
        <v>3</v>
      </c>
      <c r="U17" s="50"/>
      <c r="V17" s="50" t="s">
        <v>5</v>
      </c>
      <c r="W17" s="50"/>
      <c r="X17" s="50" t="s">
        <v>40</v>
      </c>
      <c r="Y17" s="50"/>
      <c r="Z17" s="50"/>
      <c r="AA17" s="50"/>
      <c r="AB17" s="50" t="s">
        <v>7</v>
      </c>
      <c r="AC17" s="50"/>
      <c r="AD17" s="50" t="s">
        <v>22</v>
      </c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 t="s">
        <v>5</v>
      </c>
      <c r="AU17" s="50"/>
      <c r="AV17" s="50" t="s">
        <v>1</v>
      </c>
      <c r="AW17" s="50"/>
      <c r="AX17" s="50"/>
      <c r="AY17" s="50" t="s">
        <v>7</v>
      </c>
      <c r="AZ17" s="50" t="s">
        <v>25</v>
      </c>
      <c r="BA17" s="50"/>
      <c r="BB17" s="50"/>
      <c r="BC17" s="50" t="s">
        <v>19</v>
      </c>
      <c r="BD17" s="50"/>
      <c r="BE17" s="50" t="s">
        <v>40</v>
      </c>
      <c r="BF17" s="50"/>
      <c r="BG17" s="50"/>
      <c r="BH17" s="50"/>
      <c r="BI17" s="50"/>
      <c r="BJ17" s="50"/>
      <c r="BK17" s="50" t="s">
        <v>3</v>
      </c>
      <c r="BL17" s="50"/>
      <c r="BM17" s="50" t="s">
        <v>22</v>
      </c>
      <c r="BN17" s="50"/>
      <c r="BO17" s="50"/>
      <c r="BP17" s="50"/>
      <c r="BQ17" s="50"/>
      <c r="BR17" s="50"/>
      <c r="BS17" s="50"/>
      <c r="BT17" s="50"/>
      <c r="BU17" s="50" t="s">
        <v>19</v>
      </c>
      <c r="BV17" s="50"/>
      <c r="BW17" s="50" t="s">
        <v>5</v>
      </c>
      <c r="BX17" s="50"/>
      <c r="BY17" s="50" t="s">
        <v>1</v>
      </c>
      <c r="BZ17" s="50"/>
      <c r="CA17" s="50"/>
      <c r="CB17" s="50"/>
      <c r="CC17" s="50" t="s">
        <v>40</v>
      </c>
      <c r="CD17" s="50" t="s">
        <v>7</v>
      </c>
      <c r="CE17" s="50"/>
      <c r="CF17" s="55" t="s">
        <v>85</v>
      </c>
      <c r="CG17" s="50" t="s">
        <v>25</v>
      </c>
      <c r="CH17" s="50"/>
      <c r="CI17" s="50" t="s">
        <v>3</v>
      </c>
      <c r="CJ17" s="50"/>
      <c r="CK17" s="50"/>
      <c r="CL17" s="50"/>
      <c r="CM17" s="50" t="s">
        <v>22</v>
      </c>
      <c r="CN17" s="50"/>
      <c r="CO17" s="50"/>
      <c r="CP17" s="55" t="s">
        <v>1</v>
      </c>
      <c r="CQ17" s="50"/>
      <c r="CR17" s="50"/>
      <c r="CS17" s="55" t="s">
        <v>5</v>
      </c>
      <c r="CT17" s="50"/>
      <c r="CU17" s="50" t="s">
        <v>19</v>
      </c>
      <c r="CV17" s="55" t="s">
        <v>85</v>
      </c>
      <c r="CW17" s="50"/>
      <c r="CX17" s="50" t="s">
        <v>7</v>
      </c>
      <c r="CY17" s="50" t="s">
        <v>25</v>
      </c>
      <c r="CZ17" s="50"/>
      <c r="DA17" s="50" t="s">
        <v>3</v>
      </c>
      <c r="DB17" s="50" t="s">
        <v>40</v>
      </c>
      <c r="DC17" s="50"/>
      <c r="DD17" s="50" t="s">
        <v>22</v>
      </c>
      <c r="DE17" s="50"/>
      <c r="DF17" s="50"/>
      <c r="DG17" s="50"/>
      <c r="DH17" s="62">
        <f t="shared" si="0"/>
        <v>4</v>
      </c>
      <c r="DI17" s="63">
        <f t="shared" si="1"/>
        <v>4</v>
      </c>
      <c r="DJ17" s="62">
        <f t="shared" si="2"/>
        <v>0</v>
      </c>
      <c r="DK17" s="62">
        <f t="shared" si="3"/>
        <v>0</v>
      </c>
      <c r="DL17" s="62">
        <f t="shared" si="4"/>
        <v>0</v>
      </c>
      <c r="DM17" s="62">
        <f t="shared" si="5"/>
        <v>4</v>
      </c>
      <c r="DN17" s="62">
        <f t="shared" si="6"/>
        <v>4</v>
      </c>
      <c r="DO17" s="62">
        <f t="shared" si="7"/>
        <v>0</v>
      </c>
      <c r="DP17" s="62">
        <f t="shared" si="8"/>
        <v>4</v>
      </c>
      <c r="DQ17" s="62">
        <f t="shared" si="9"/>
        <v>4</v>
      </c>
      <c r="DR17" s="62">
        <f t="shared" si="10"/>
        <v>4</v>
      </c>
      <c r="DS17" s="62">
        <f t="shared" si="11"/>
        <v>0</v>
      </c>
      <c r="DT17" s="62">
        <f t="shared" si="12"/>
        <v>0</v>
      </c>
      <c r="DU17" s="62">
        <f t="shared" si="13"/>
        <v>4</v>
      </c>
      <c r="DV17" s="62">
        <f t="shared" si="14"/>
        <v>0</v>
      </c>
      <c r="DW17" s="62">
        <f t="shared" si="15"/>
        <v>0</v>
      </c>
      <c r="DX17" s="62">
        <f t="shared" si="16"/>
        <v>0</v>
      </c>
      <c r="DY17" s="62">
        <f t="shared" si="17"/>
        <v>0</v>
      </c>
      <c r="DZ17" s="62">
        <f t="shared" si="18"/>
        <v>0</v>
      </c>
      <c r="EA17" s="62">
        <f t="shared" si="19"/>
        <v>0</v>
      </c>
      <c r="EB17" s="62">
        <f t="shared" si="20"/>
        <v>0</v>
      </c>
      <c r="EC17" s="62">
        <f t="shared" si="21"/>
        <v>0</v>
      </c>
      <c r="ED17" s="62">
        <f t="shared" si="22"/>
        <v>0</v>
      </c>
      <c r="EE17" s="64" t="e">
        <f>DH17*100/('кол-во часов'!#REF!*18)</f>
        <v>#REF!</v>
      </c>
      <c r="EF17" s="64" t="e">
        <f>DI17*100/('кол-во часов'!#REF!*18)</f>
        <v>#REF!</v>
      </c>
      <c r="EG17" s="64" t="e">
        <f>DJ17*100/('кол-во часов'!#REF!*17)</f>
        <v>#REF!</v>
      </c>
      <c r="EH17" s="64" t="e">
        <f>DK17*100/('кол-во часов'!#REF!*18)</f>
        <v>#REF!</v>
      </c>
      <c r="EI17" s="64" t="e">
        <f>DL17*100/('кол-во часов'!#REF!*18)</f>
        <v>#REF!</v>
      </c>
      <c r="EJ17" s="64" t="e">
        <f>DM17*100/('кол-во часов'!#REF!*18)</f>
        <v>#REF!</v>
      </c>
      <c r="EK17" s="64" t="e">
        <f>DN17*100/('кол-во часов'!#REF!*18)</f>
        <v>#REF!</v>
      </c>
      <c r="EL17" s="64" t="e">
        <f>DO17*100/('кол-во часов'!#REF!*18)</f>
        <v>#REF!</v>
      </c>
      <c r="EM17" s="64" t="e">
        <f>DP17*100/('кол-во часов'!#REF!*18)</f>
        <v>#REF!</v>
      </c>
      <c r="EN17" s="64" t="e">
        <f>DQ17*100/('кол-во часов'!#REF!*18)</f>
        <v>#REF!</v>
      </c>
      <c r="EO17" s="64" t="e">
        <f>DR17*100/('кол-во часов'!#REF!*18)</f>
        <v>#REF!</v>
      </c>
      <c r="EP17" s="64" t="e">
        <f>DS17*100/('кол-во часов'!#REF!*18)</f>
        <v>#REF!</v>
      </c>
      <c r="EQ17" s="64" t="e">
        <f>DT17*100/('кол-во часов'!#REF!*18)</f>
        <v>#REF!</v>
      </c>
      <c r="ER17" s="64" t="e">
        <f>DU17*100/('кол-во часов'!#REF!*18)</f>
        <v>#REF!</v>
      </c>
      <c r="ES17" s="64" t="e">
        <f>DV17*100/('кол-во часов'!#REF!*18)</f>
        <v>#REF!</v>
      </c>
      <c r="ET17" s="64" t="e">
        <f>DW17*100/('кол-во часов'!#REF!*18)</f>
        <v>#REF!</v>
      </c>
      <c r="EU17" s="64" t="e">
        <f>DX17*100/('кол-во часов'!#REF!*18)</f>
        <v>#REF!</v>
      </c>
      <c r="EV17" s="64" t="e">
        <f>DY17*100/('кол-во часов'!#REF!*18)</f>
        <v>#REF!</v>
      </c>
      <c r="EW17" s="64" t="e">
        <f>DZ17*100/('кол-во часов'!#REF!*18)</f>
        <v>#REF!</v>
      </c>
      <c r="EX17" s="64" t="e">
        <f>EA17*100/('кол-во часов'!#REF!*18)</f>
        <v>#REF!</v>
      </c>
      <c r="EY17" s="64" t="e">
        <f>EB17*100/('кол-во часов'!#REF!*18)</f>
        <v>#REF!</v>
      </c>
      <c r="EZ17" s="64" t="e">
        <f>EC17*100/('кол-во часов'!#REF!*18)</f>
        <v>#REF!</v>
      </c>
      <c r="FA17" s="64" t="e">
        <f>ED17*100/('кол-во часов'!#REF!*18)</f>
        <v>#REF!</v>
      </c>
    </row>
    <row r="18" spans="1:157" s="61" customFormat="1" ht="18" customHeight="1" x14ac:dyDescent="0.2">
      <c r="A18" s="18" t="s">
        <v>11</v>
      </c>
      <c r="B18" s="6" t="s">
        <v>5</v>
      </c>
      <c r="D18" s="48" t="s">
        <v>41</v>
      </c>
      <c r="E18" s="49"/>
      <c r="F18" s="50"/>
      <c r="G18" s="50"/>
      <c r="H18" s="50"/>
      <c r="I18" s="50"/>
      <c r="J18" s="50" t="s">
        <v>35</v>
      </c>
      <c r="K18" s="50" t="s">
        <v>3</v>
      </c>
      <c r="L18" s="50"/>
      <c r="M18" s="50"/>
      <c r="N18" s="50"/>
      <c r="O18" s="50" t="s">
        <v>7</v>
      </c>
      <c r="P18" s="50"/>
      <c r="Q18" s="50" t="s">
        <v>1</v>
      </c>
      <c r="R18" s="50" t="s">
        <v>40</v>
      </c>
      <c r="S18" s="50"/>
      <c r="T18" s="50" t="s">
        <v>27</v>
      </c>
      <c r="U18" s="50"/>
      <c r="V18" s="50" t="s">
        <v>25</v>
      </c>
      <c r="W18" s="50" t="s">
        <v>19</v>
      </c>
      <c r="X18" s="50"/>
      <c r="Y18" s="50"/>
      <c r="Z18" s="50" t="s">
        <v>22</v>
      </c>
      <c r="AA18" s="50"/>
      <c r="AB18" s="50" t="s">
        <v>29</v>
      </c>
      <c r="AC18" s="50"/>
      <c r="AD18" s="50"/>
      <c r="AE18" s="50"/>
      <c r="AF18" s="50" t="s">
        <v>32</v>
      </c>
      <c r="AG18" s="50"/>
      <c r="AH18" s="50"/>
      <c r="AI18" s="50" t="s">
        <v>35</v>
      </c>
      <c r="AJ18" s="50"/>
      <c r="AK18" s="50"/>
      <c r="AL18" s="50"/>
      <c r="AM18" s="50" t="s">
        <v>3</v>
      </c>
      <c r="AN18" s="50"/>
      <c r="AO18" s="50" t="s">
        <v>7</v>
      </c>
      <c r="AP18" s="50"/>
      <c r="AQ18" s="50"/>
      <c r="AR18" s="50"/>
      <c r="AS18" s="50" t="s">
        <v>1</v>
      </c>
      <c r="AT18" s="50"/>
      <c r="AU18" s="50" t="s">
        <v>27</v>
      </c>
      <c r="AV18" s="50"/>
      <c r="AW18" s="50"/>
      <c r="AX18" s="50"/>
      <c r="AY18" s="50" t="s">
        <v>40</v>
      </c>
      <c r="AZ18" s="50"/>
      <c r="BA18" s="50" t="s">
        <v>25</v>
      </c>
      <c r="BB18" s="50"/>
      <c r="BC18" s="50" t="s">
        <v>29</v>
      </c>
      <c r="BD18" s="50"/>
      <c r="BE18" s="50" t="s">
        <v>19</v>
      </c>
      <c r="BF18" s="50" t="s">
        <v>22</v>
      </c>
      <c r="BG18" s="50"/>
      <c r="BH18" s="50"/>
      <c r="BI18" s="50"/>
      <c r="BJ18" s="50" t="s">
        <v>32</v>
      </c>
      <c r="BK18" s="50"/>
      <c r="BL18" s="50"/>
      <c r="BM18" s="50" t="s">
        <v>3</v>
      </c>
      <c r="BN18" s="50"/>
      <c r="BO18" s="50"/>
      <c r="BP18" s="50"/>
      <c r="BQ18" s="50"/>
      <c r="BR18" s="50" t="s">
        <v>35</v>
      </c>
      <c r="BS18" s="50"/>
      <c r="BT18" s="50"/>
      <c r="BU18" s="50"/>
      <c r="BV18" s="50" t="s">
        <v>7</v>
      </c>
      <c r="BW18" s="50"/>
      <c r="BX18" s="50" t="s">
        <v>40</v>
      </c>
      <c r="BY18" s="50" t="s">
        <v>1</v>
      </c>
      <c r="BZ18" s="50"/>
      <c r="CA18" s="50"/>
      <c r="CB18" s="50" t="s">
        <v>22</v>
      </c>
      <c r="CC18" s="50" t="s">
        <v>25</v>
      </c>
      <c r="CD18" s="50"/>
      <c r="CE18" s="55" t="s">
        <v>85</v>
      </c>
      <c r="CF18" s="50" t="s">
        <v>19</v>
      </c>
      <c r="CG18" s="50"/>
      <c r="CH18" s="50"/>
      <c r="CI18" s="50" t="s">
        <v>29</v>
      </c>
      <c r="CJ18" s="50"/>
      <c r="CK18" s="50"/>
      <c r="CL18" s="55" t="s">
        <v>5</v>
      </c>
      <c r="CM18" s="50"/>
      <c r="CN18" s="50"/>
      <c r="CO18" s="50" t="s">
        <v>32</v>
      </c>
      <c r="CP18" s="50" t="s">
        <v>35</v>
      </c>
      <c r="CQ18" s="55" t="s">
        <v>1</v>
      </c>
      <c r="CR18" s="50" t="s">
        <v>22</v>
      </c>
      <c r="CS18" s="50"/>
      <c r="CT18" s="55" t="s">
        <v>85</v>
      </c>
      <c r="CU18" s="50" t="s">
        <v>25</v>
      </c>
      <c r="CV18" s="50" t="s">
        <v>7</v>
      </c>
      <c r="CW18" s="50" t="s">
        <v>40</v>
      </c>
      <c r="CX18" s="50"/>
      <c r="CY18" s="50" t="s">
        <v>27</v>
      </c>
      <c r="CZ18" s="50" t="s">
        <v>19</v>
      </c>
      <c r="DA18" s="50"/>
      <c r="DB18" s="50"/>
      <c r="DC18" s="50" t="s">
        <v>3</v>
      </c>
      <c r="DD18" s="50" t="s">
        <v>29</v>
      </c>
      <c r="DE18" s="50" t="s">
        <v>32</v>
      </c>
      <c r="DF18" s="50"/>
      <c r="DG18" s="50"/>
      <c r="DH18" s="62">
        <f t="shared" si="0"/>
        <v>4</v>
      </c>
      <c r="DI18" s="63">
        <f t="shared" si="1"/>
        <v>1</v>
      </c>
      <c r="DJ18" s="62">
        <f t="shared" si="2"/>
        <v>3</v>
      </c>
      <c r="DK18" s="62">
        <f t="shared" si="3"/>
        <v>4</v>
      </c>
      <c r="DL18" s="62">
        <f t="shared" si="4"/>
        <v>0</v>
      </c>
      <c r="DM18" s="62">
        <f t="shared" si="5"/>
        <v>4</v>
      </c>
      <c r="DN18" s="62">
        <f t="shared" si="6"/>
        <v>4</v>
      </c>
      <c r="DO18" s="62">
        <f t="shared" si="7"/>
        <v>4</v>
      </c>
      <c r="DP18" s="62">
        <f t="shared" si="8"/>
        <v>4</v>
      </c>
      <c r="DQ18" s="62">
        <f t="shared" si="9"/>
        <v>4</v>
      </c>
      <c r="DR18" s="62">
        <f t="shared" si="10"/>
        <v>4</v>
      </c>
      <c r="DS18" s="62">
        <f t="shared" si="11"/>
        <v>4</v>
      </c>
      <c r="DT18" s="62">
        <f t="shared" si="12"/>
        <v>0</v>
      </c>
      <c r="DU18" s="62">
        <f t="shared" si="13"/>
        <v>4</v>
      </c>
      <c r="DV18" s="62">
        <f t="shared" si="14"/>
        <v>0</v>
      </c>
      <c r="DW18" s="62">
        <f t="shared" si="15"/>
        <v>0</v>
      </c>
      <c r="DX18" s="62">
        <f t="shared" si="16"/>
        <v>0</v>
      </c>
      <c r="DY18" s="62">
        <f t="shared" si="17"/>
        <v>0</v>
      </c>
      <c r="DZ18" s="62">
        <f t="shared" si="18"/>
        <v>0</v>
      </c>
      <c r="EA18" s="62">
        <f t="shared" si="19"/>
        <v>0</v>
      </c>
      <c r="EB18" s="62">
        <f t="shared" si="20"/>
        <v>0</v>
      </c>
      <c r="EC18" s="62">
        <f t="shared" si="21"/>
        <v>0</v>
      </c>
      <c r="ED18" s="62">
        <f t="shared" si="22"/>
        <v>0</v>
      </c>
      <c r="EE18" s="64">
        <f>DH18*100/('кол-во часов'!B17*18)</f>
        <v>5.5555555555555554</v>
      </c>
      <c r="EF18" s="64" t="e">
        <f>DI18*100/('кол-во часов'!C17*18)</f>
        <v>#DIV/0!</v>
      </c>
      <c r="EG18" s="64">
        <f>DJ18*100/('кол-во часов'!D17*17)</f>
        <v>5.882352941176471</v>
      </c>
      <c r="EH18" s="64">
        <f>DK18*100/('кол-во часов'!E17*18)</f>
        <v>11.111111111111111</v>
      </c>
      <c r="EI18" s="64">
        <f>DL18*100/('кол-во часов'!F17*18)</f>
        <v>0</v>
      </c>
      <c r="EJ18" s="64">
        <f>DM18*100/('кол-во часов'!G17*18)</f>
        <v>22.222222222222221</v>
      </c>
      <c r="EK18" s="64">
        <f>DN18*100/('кол-во часов'!H17*18)</f>
        <v>11.111111111111111</v>
      </c>
      <c r="EL18" s="64">
        <f>DO18*100/('кол-во часов'!I17*18)</f>
        <v>22.222222222222221</v>
      </c>
      <c r="EM18" s="64">
        <f>DP18*100/('кол-во часов'!J17*18)</f>
        <v>11.111111111111111</v>
      </c>
      <c r="EN18" s="64">
        <f>DQ18*100/('кол-во часов'!K17*18)</f>
        <v>11.111111111111111</v>
      </c>
      <c r="EO18" s="64">
        <f>DR18*100/('кол-во часов'!L17*18)</f>
        <v>22.222222222222221</v>
      </c>
      <c r="EP18" s="64">
        <f>DS18*100/('кол-во часов'!M17*18)</f>
        <v>11.111111111111111</v>
      </c>
      <c r="EQ18" s="64" t="e">
        <f>DT18*100/('кол-во часов'!N17*18)</f>
        <v>#DIV/0!</v>
      </c>
      <c r="ER18" s="64">
        <f>DU18*100/('кол-во часов'!O17*18)</f>
        <v>7.4074074074074074</v>
      </c>
      <c r="ES18" s="64" t="e">
        <f>DV18*100/('кол-во часов'!P17*18)</f>
        <v>#DIV/0!</v>
      </c>
      <c r="ET18" s="64" t="e">
        <f>DW18*100/('кол-во часов'!Q17*18)</f>
        <v>#DIV/0!</v>
      </c>
      <c r="EU18" s="64" t="e">
        <f>DX18*100/('кол-во часов'!R17*18)</f>
        <v>#DIV/0!</v>
      </c>
      <c r="EV18" s="64">
        <f>DY18*100/('кол-во часов'!S17*18)</f>
        <v>0</v>
      </c>
      <c r="EW18" s="64">
        <f>DZ18*100/('кол-во часов'!T17*18)</f>
        <v>0</v>
      </c>
      <c r="EX18" s="64">
        <f>EA18*100/('кол-во часов'!U17*18)</f>
        <v>0</v>
      </c>
      <c r="EY18" s="64" t="e">
        <f>EB18*100/('кол-во часов'!V17*18)</f>
        <v>#DIV/0!</v>
      </c>
      <c r="EZ18" s="64">
        <f>EC18*100/('кол-во часов'!W17*18)</f>
        <v>0</v>
      </c>
      <c r="FA18" s="64">
        <f>ED18*100/('кол-во часов'!X17*18)</f>
        <v>0</v>
      </c>
    </row>
    <row r="19" spans="1:157" s="61" customFormat="1" ht="18" customHeight="1" x14ac:dyDescent="0.2">
      <c r="A19" s="18" t="s">
        <v>51</v>
      </c>
      <c r="B19" s="6" t="s">
        <v>17</v>
      </c>
      <c r="D19" s="48" t="s">
        <v>42</v>
      </c>
      <c r="E19" s="49"/>
      <c r="F19" s="50"/>
      <c r="G19" s="50"/>
      <c r="H19" s="50"/>
      <c r="I19" s="50"/>
      <c r="J19" s="50" t="s">
        <v>3</v>
      </c>
      <c r="K19" s="50"/>
      <c r="L19" s="50" t="s">
        <v>35</v>
      </c>
      <c r="M19" s="50"/>
      <c r="N19" s="50"/>
      <c r="O19" s="50"/>
      <c r="P19" s="50" t="s">
        <v>7</v>
      </c>
      <c r="Q19" s="50"/>
      <c r="R19" s="50" t="s">
        <v>1</v>
      </c>
      <c r="S19" s="50"/>
      <c r="T19" s="50" t="s">
        <v>40</v>
      </c>
      <c r="U19" s="50" t="s">
        <v>27</v>
      </c>
      <c r="V19" s="50"/>
      <c r="W19" s="50" t="s">
        <v>25</v>
      </c>
      <c r="X19" s="50" t="s">
        <v>19</v>
      </c>
      <c r="Y19" s="50"/>
      <c r="Z19" s="50"/>
      <c r="AA19" s="50" t="s">
        <v>22</v>
      </c>
      <c r="AB19" s="50"/>
      <c r="AC19" s="50" t="s">
        <v>29</v>
      </c>
      <c r="AD19" s="50"/>
      <c r="AE19" s="50"/>
      <c r="AF19" s="50"/>
      <c r="AG19" s="50" t="s">
        <v>32</v>
      </c>
      <c r="AH19" s="50"/>
      <c r="AI19" s="50"/>
      <c r="AJ19" s="50" t="s">
        <v>35</v>
      </c>
      <c r="AK19" s="50"/>
      <c r="AL19" s="50" t="s">
        <v>3</v>
      </c>
      <c r="AM19" s="50"/>
      <c r="AN19" s="50"/>
      <c r="AO19" s="50"/>
      <c r="AP19" s="50" t="s">
        <v>7</v>
      </c>
      <c r="AQ19" s="50"/>
      <c r="AR19" s="50"/>
      <c r="AS19" s="50"/>
      <c r="AT19" s="50" t="s">
        <v>1</v>
      </c>
      <c r="AU19" s="50"/>
      <c r="AV19" s="50" t="s">
        <v>27</v>
      </c>
      <c r="AW19" s="50"/>
      <c r="AX19" s="50"/>
      <c r="AY19" s="50" t="s">
        <v>25</v>
      </c>
      <c r="AZ19" s="50" t="s">
        <v>40</v>
      </c>
      <c r="BA19" s="50"/>
      <c r="BB19" s="50"/>
      <c r="BC19" s="50"/>
      <c r="BD19" s="50" t="s">
        <v>19</v>
      </c>
      <c r="BE19" s="50" t="s">
        <v>22</v>
      </c>
      <c r="BF19" s="50"/>
      <c r="BG19" s="50" t="s">
        <v>29</v>
      </c>
      <c r="BH19" s="50"/>
      <c r="BI19" s="50"/>
      <c r="BJ19" s="50"/>
      <c r="BK19" s="50" t="s">
        <v>32</v>
      </c>
      <c r="BL19" s="50"/>
      <c r="BM19" s="50"/>
      <c r="BN19" s="50" t="s">
        <v>3</v>
      </c>
      <c r="BO19" s="50"/>
      <c r="BP19" s="50"/>
      <c r="BQ19" s="50"/>
      <c r="BR19" s="50" t="s">
        <v>35</v>
      </c>
      <c r="BS19" s="50"/>
      <c r="BT19" s="50"/>
      <c r="BU19" s="50"/>
      <c r="BV19" s="50" t="s">
        <v>40</v>
      </c>
      <c r="BW19" s="50" t="s">
        <v>7</v>
      </c>
      <c r="BX19" s="50"/>
      <c r="BY19" s="50"/>
      <c r="BZ19" s="50" t="s">
        <v>1</v>
      </c>
      <c r="CA19" s="50"/>
      <c r="CB19" s="50" t="s">
        <v>22</v>
      </c>
      <c r="CC19" s="50"/>
      <c r="CD19" s="50" t="s">
        <v>25</v>
      </c>
      <c r="CE19" s="55" t="s">
        <v>85</v>
      </c>
      <c r="CF19" s="50"/>
      <c r="CG19" s="50" t="s">
        <v>19</v>
      </c>
      <c r="CH19" s="50"/>
      <c r="CI19" s="50" t="s">
        <v>29</v>
      </c>
      <c r="CJ19" s="50"/>
      <c r="CK19" s="50"/>
      <c r="CL19" s="55" t="s">
        <v>5</v>
      </c>
      <c r="CM19" s="50"/>
      <c r="CN19" s="50"/>
      <c r="CO19" s="50" t="s">
        <v>32</v>
      </c>
      <c r="CP19" s="50" t="s">
        <v>35</v>
      </c>
      <c r="CQ19" s="55" t="s">
        <v>1</v>
      </c>
      <c r="CR19" s="50"/>
      <c r="CS19" s="50" t="s">
        <v>22</v>
      </c>
      <c r="CT19" s="55" t="s">
        <v>85</v>
      </c>
      <c r="CU19" s="50" t="s">
        <v>25</v>
      </c>
      <c r="CV19" s="50" t="s">
        <v>40</v>
      </c>
      <c r="CW19" s="50"/>
      <c r="CX19" s="50" t="s">
        <v>7</v>
      </c>
      <c r="CY19" s="50"/>
      <c r="CZ19" s="50" t="s">
        <v>27</v>
      </c>
      <c r="DA19" s="50"/>
      <c r="DB19" s="50" t="s">
        <v>19</v>
      </c>
      <c r="DC19" s="50"/>
      <c r="DD19" s="50" t="s">
        <v>32</v>
      </c>
      <c r="DE19" s="50" t="s">
        <v>29</v>
      </c>
      <c r="DF19" s="50" t="s">
        <v>3</v>
      </c>
      <c r="DG19" s="50"/>
      <c r="DH19" s="62">
        <f t="shared" si="0"/>
        <v>4</v>
      </c>
      <c r="DI19" s="63">
        <f t="shared" si="1"/>
        <v>1</v>
      </c>
      <c r="DJ19" s="62">
        <f t="shared" si="2"/>
        <v>3</v>
      </c>
      <c r="DK19" s="62">
        <f t="shared" si="3"/>
        <v>4</v>
      </c>
      <c r="DL19" s="62">
        <f t="shared" si="4"/>
        <v>0</v>
      </c>
      <c r="DM19" s="62">
        <f t="shared" si="5"/>
        <v>4</v>
      </c>
      <c r="DN19" s="62">
        <f t="shared" si="6"/>
        <v>4</v>
      </c>
      <c r="DO19" s="62">
        <f t="shared" si="7"/>
        <v>4</v>
      </c>
      <c r="DP19" s="62">
        <f t="shared" si="8"/>
        <v>4</v>
      </c>
      <c r="DQ19" s="62">
        <f t="shared" si="9"/>
        <v>4</v>
      </c>
      <c r="DR19" s="62">
        <f t="shared" si="10"/>
        <v>4</v>
      </c>
      <c r="DS19" s="62">
        <f t="shared" si="11"/>
        <v>4</v>
      </c>
      <c r="DT19" s="62">
        <f t="shared" si="12"/>
        <v>0</v>
      </c>
      <c r="DU19" s="62">
        <f t="shared" si="13"/>
        <v>4</v>
      </c>
      <c r="DV19" s="62">
        <f t="shared" si="14"/>
        <v>0</v>
      </c>
      <c r="DW19" s="62">
        <f t="shared" si="15"/>
        <v>0</v>
      </c>
      <c r="DX19" s="62">
        <f t="shared" si="16"/>
        <v>0</v>
      </c>
      <c r="DY19" s="62">
        <f t="shared" si="17"/>
        <v>0</v>
      </c>
      <c r="DZ19" s="62">
        <f t="shared" si="18"/>
        <v>0</v>
      </c>
      <c r="EA19" s="62">
        <f t="shared" si="19"/>
        <v>0</v>
      </c>
      <c r="EB19" s="62">
        <f t="shared" si="20"/>
        <v>0</v>
      </c>
      <c r="EC19" s="62">
        <f t="shared" si="21"/>
        <v>0</v>
      </c>
      <c r="ED19" s="62">
        <f t="shared" si="22"/>
        <v>0</v>
      </c>
      <c r="EE19" s="64" t="e">
        <f>DH19*100/('кол-во часов'!#REF!*18)</f>
        <v>#REF!</v>
      </c>
      <c r="EF19" s="64" t="e">
        <f>DI19*100/('кол-во часов'!#REF!*18)</f>
        <v>#REF!</v>
      </c>
      <c r="EG19" s="64" t="e">
        <f>DJ19*100/('кол-во часов'!#REF!*17)</f>
        <v>#REF!</v>
      </c>
      <c r="EH19" s="64" t="e">
        <f>DK19*100/('кол-во часов'!#REF!*18)</f>
        <v>#REF!</v>
      </c>
      <c r="EI19" s="64" t="e">
        <f>DL19*100/('кол-во часов'!#REF!*18)</f>
        <v>#REF!</v>
      </c>
      <c r="EJ19" s="64" t="e">
        <f>DM19*100/('кол-во часов'!#REF!*18)</f>
        <v>#REF!</v>
      </c>
      <c r="EK19" s="64" t="e">
        <f>DN19*100/('кол-во часов'!#REF!*18)</f>
        <v>#REF!</v>
      </c>
      <c r="EL19" s="64" t="e">
        <f>DO19*100/('кол-во часов'!#REF!*18)</f>
        <v>#REF!</v>
      </c>
      <c r="EM19" s="64" t="e">
        <f>DP19*100/('кол-во часов'!#REF!*18)</f>
        <v>#REF!</v>
      </c>
      <c r="EN19" s="64" t="e">
        <f>DQ19*100/('кол-во часов'!#REF!*18)</f>
        <v>#REF!</v>
      </c>
      <c r="EO19" s="64" t="e">
        <f>DR19*100/('кол-во часов'!#REF!*18)</f>
        <v>#REF!</v>
      </c>
      <c r="EP19" s="64" t="e">
        <f>DS19*100/('кол-во часов'!#REF!*18)</f>
        <v>#REF!</v>
      </c>
      <c r="EQ19" s="64" t="e">
        <f>DT19*100/('кол-во часов'!#REF!*18)</f>
        <v>#REF!</v>
      </c>
      <c r="ER19" s="64" t="e">
        <f>DU19*100/('кол-во часов'!#REF!*18)</f>
        <v>#REF!</v>
      </c>
      <c r="ES19" s="64" t="e">
        <f>DV19*100/('кол-во часов'!#REF!*18)</f>
        <v>#REF!</v>
      </c>
      <c r="ET19" s="64" t="e">
        <f>DW19*100/('кол-во часов'!#REF!*18)</f>
        <v>#REF!</v>
      </c>
      <c r="EU19" s="64" t="e">
        <f>DX19*100/('кол-во часов'!#REF!*18)</f>
        <v>#REF!</v>
      </c>
      <c r="EV19" s="64" t="e">
        <f>DY19*100/('кол-во часов'!#REF!*18)</f>
        <v>#REF!</v>
      </c>
      <c r="EW19" s="64" t="e">
        <f>DZ19*100/('кол-во часов'!#REF!*18)</f>
        <v>#REF!</v>
      </c>
      <c r="EX19" s="64" t="e">
        <f>EA19*100/('кол-во часов'!#REF!*18)</f>
        <v>#REF!</v>
      </c>
      <c r="EY19" s="64" t="e">
        <f>EB19*100/('кол-во часов'!#REF!*18)</f>
        <v>#REF!</v>
      </c>
      <c r="EZ19" s="64" t="e">
        <f>EC19*100/('кол-во часов'!#REF!*18)</f>
        <v>#REF!</v>
      </c>
      <c r="FA19" s="64" t="e">
        <f>ED19*100/('кол-во часов'!#REF!*18)</f>
        <v>#REF!</v>
      </c>
    </row>
    <row r="20" spans="1:157" s="61" customFormat="1" ht="18" customHeight="1" x14ac:dyDescent="0.2">
      <c r="A20" s="18" t="s">
        <v>52</v>
      </c>
      <c r="B20" s="6" t="s">
        <v>53</v>
      </c>
      <c r="D20" s="48" t="s">
        <v>43</v>
      </c>
      <c r="E20" s="49"/>
      <c r="F20" s="50"/>
      <c r="G20" s="50"/>
      <c r="H20" s="50"/>
      <c r="I20" s="50"/>
      <c r="J20" s="50" t="s">
        <v>35</v>
      </c>
      <c r="K20" s="50" t="s">
        <v>3</v>
      </c>
      <c r="L20" s="50"/>
      <c r="M20" s="50"/>
      <c r="N20" s="50"/>
      <c r="O20" s="50" t="s">
        <v>7</v>
      </c>
      <c r="P20" s="50"/>
      <c r="Q20" s="50" t="s">
        <v>1</v>
      </c>
      <c r="R20" s="50" t="s">
        <v>40</v>
      </c>
      <c r="S20" s="50"/>
      <c r="T20" s="50" t="s">
        <v>27</v>
      </c>
      <c r="U20" s="50"/>
      <c r="V20" s="50" t="s">
        <v>25</v>
      </c>
      <c r="W20" s="50"/>
      <c r="X20" s="50" t="s">
        <v>19</v>
      </c>
      <c r="Y20" s="50"/>
      <c r="Z20" s="50" t="s">
        <v>22</v>
      </c>
      <c r="AA20" s="50"/>
      <c r="AB20" s="50" t="s">
        <v>29</v>
      </c>
      <c r="AC20" s="50"/>
      <c r="AD20" s="50"/>
      <c r="AE20" s="50"/>
      <c r="AF20" s="50" t="s">
        <v>32</v>
      </c>
      <c r="AG20" s="50"/>
      <c r="AH20" s="50"/>
      <c r="AI20" s="50" t="s">
        <v>35</v>
      </c>
      <c r="AJ20" s="50"/>
      <c r="AK20" s="50"/>
      <c r="AL20" s="50"/>
      <c r="AM20" s="50" t="s">
        <v>3</v>
      </c>
      <c r="AN20" s="50"/>
      <c r="AO20" s="50" t="s">
        <v>7</v>
      </c>
      <c r="AP20" s="50"/>
      <c r="AQ20" s="50"/>
      <c r="AR20" s="50"/>
      <c r="AS20" s="50"/>
      <c r="AT20" s="50" t="s">
        <v>1</v>
      </c>
      <c r="AU20" s="50" t="s">
        <v>27</v>
      </c>
      <c r="AV20" s="50"/>
      <c r="AW20" s="50"/>
      <c r="AX20" s="50"/>
      <c r="AY20" s="50" t="s">
        <v>40</v>
      </c>
      <c r="AZ20" s="50"/>
      <c r="BA20" s="50" t="s">
        <v>25</v>
      </c>
      <c r="BB20" s="50"/>
      <c r="BC20" s="50" t="s">
        <v>29</v>
      </c>
      <c r="BD20" s="50"/>
      <c r="BE20" s="50" t="s">
        <v>19</v>
      </c>
      <c r="BF20" s="50" t="s">
        <v>22</v>
      </c>
      <c r="BG20" s="50"/>
      <c r="BH20" s="50"/>
      <c r="BI20" s="50"/>
      <c r="BJ20" s="50" t="s">
        <v>32</v>
      </c>
      <c r="BK20" s="50"/>
      <c r="BL20" s="50"/>
      <c r="BM20" s="50" t="s">
        <v>3</v>
      </c>
      <c r="BN20" s="50"/>
      <c r="BO20" s="50"/>
      <c r="BP20" s="50"/>
      <c r="BQ20" s="50"/>
      <c r="BR20" s="50" t="s">
        <v>35</v>
      </c>
      <c r="BS20" s="50"/>
      <c r="BT20" s="50"/>
      <c r="BU20" s="50"/>
      <c r="BV20" s="50" t="s">
        <v>7</v>
      </c>
      <c r="BW20" s="50"/>
      <c r="BX20" s="50" t="s">
        <v>40</v>
      </c>
      <c r="BY20" s="50" t="s">
        <v>1</v>
      </c>
      <c r="BZ20" s="50"/>
      <c r="CA20" s="50"/>
      <c r="CB20" s="50" t="s">
        <v>22</v>
      </c>
      <c r="CC20" s="50" t="s">
        <v>25</v>
      </c>
      <c r="CD20" s="50"/>
      <c r="CE20" s="55" t="s">
        <v>85</v>
      </c>
      <c r="CF20" s="50" t="s">
        <v>19</v>
      </c>
      <c r="CG20" s="50"/>
      <c r="CH20" s="50"/>
      <c r="CI20" s="50" t="s">
        <v>29</v>
      </c>
      <c r="CJ20" s="50"/>
      <c r="CK20" s="50"/>
      <c r="CL20" s="55" t="s">
        <v>5</v>
      </c>
      <c r="CM20" s="50"/>
      <c r="CN20" s="50"/>
      <c r="CO20" s="50" t="s">
        <v>32</v>
      </c>
      <c r="CP20" s="50"/>
      <c r="CQ20" s="55" t="s">
        <v>1</v>
      </c>
      <c r="CR20" s="50" t="s">
        <v>35</v>
      </c>
      <c r="CS20" s="50" t="s">
        <v>22</v>
      </c>
      <c r="CT20" s="55" t="s">
        <v>85</v>
      </c>
      <c r="CU20" s="50" t="s">
        <v>25</v>
      </c>
      <c r="CV20" s="50" t="s">
        <v>7</v>
      </c>
      <c r="CW20" s="50" t="s">
        <v>40</v>
      </c>
      <c r="CX20" s="50"/>
      <c r="CY20" s="50" t="s">
        <v>27</v>
      </c>
      <c r="CZ20" s="50"/>
      <c r="DA20" s="50" t="s">
        <v>3</v>
      </c>
      <c r="DB20" s="50" t="s">
        <v>19</v>
      </c>
      <c r="DC20" s="50"/>
      <c r="DD20" s="50" t="s">
        <v>29</v>
      </c>
      <c r="DE20" s="50" t="s">
        <v>32</v>
      </c>
      <c r="DF20" s="50"/>
      <c r="DG20" s="50"/>
      <c r="DH20" s="62">
        <f t="shared" si="0"/>
        <v>4</v>
      </c>
      <c r="DI20" s="63">
        <f t="shared" si="1"/>
        <v>1</v>
      </c>
      <c r="DJ20" s="62">
        <f t="shared" si="2"/>
        <v>3</v>
      </c>
      <c r="DK20" s="62">
        <f t="shared" si="3"/>
        <v>4</v>
      </c>
      <c r="DL20" s="62">
        <f t="shared" si="4"/>
        <v>0</v>
      </c>
      <c r="DM20" s="62">
        <f t="shared" si="5"/>
        <v>4</v>
      </c>
      <c r="DN20" s="62">
        <f t="shared" si="6"/>
        <v>4</v>
      </c>
      <c r="DO20" s="62">
        <f t="shared" si="7"/>
        <v>4</v>
      </c>
      <c r="DP20" s="62">
        <f t="shared" si="8"/>
        <v>4</v>
      </c>
      <c r="DQ20" s="62">
        <f t="shared" si="9"/>
        <v>4</v>
      </c>
      <c r="DR20" s="62">
        <f t="shared" si="10"/>
        <v>4</v>
      </c>
      <c r="DS20" s="62">
        <f t="shared" si="11"/>
        <v>4</v>
      </c>
      <c r="DT20" s="62">
        <f t="shared" si="12"/>
        <v>0</v>
      </c>
      <c r="DU20" s="62">
        <f t="shared" si="13"/>
        <v>4</v>
      </c>
      <c r="DV20" s="62">
        <f t="shared" si="14"/>
        <v>0</v>
      </c>
      <c r="DW20" s="62">
        <f t="shared" si="15"/>
        <v>0</v>
      </c>
      <c r="DX20" s="62">
        <f t="shared" si="16"/>
        <v>0</v>
      </c>
      <c r="DY20" s="62">
        <f t="shared" si="17"/>
        <v>0</v>
      </c>
      <c r="DZ20" s="62">
        <f t="shared" si="18"/>
        <v>0</v>
      </c>
      <c r="EA20" s="62">
        <f t="shared" si="19"/>
        <v>0</v>
      </c>
      <c r="EB20" s="62">
        <f t="shared" si="20"/>
        <v>0</v>
      </c>
      <c r="EC20" s="62">
        <f t="shared" si="21"/>
        <v>0</v>
      </c>
      <c r="ED20" s="62">
        <f t="shared" si="22"/>
        <v>0</v>
      </c>
      <c r="EE20" s="64">
        <f>DH20*100/('кол-во часов'!B18*18)</f>
        <v>7.4074074074074074</v>
      </c>
      <c r="EF20" s="64" t="e">
        <f>DI20*100/('кол-во часов'!C18*18)</f>
        <v>#DIV/0!</v>
      </c>
      <c r="EG20" s="64">
        <f>DJ20*100/('кол-во часов'!D18*17)</f>
        <v>5.882352941176471</v>
      </c>
      <c r="EH20" s="64">
        <f>DK20*100/('кол-во часов'!E18*18)</f>
        <v>11.111111111111111</v>
      </c>
      <c r="EI20" s="64">
        <f>DL20*100/('кол-во часов'!F18*18)</f>
        <v>0</v>
      </c>
      <c r="EJ20" s="64">
        <f>DM20*100/('кол-во часов'!G18*18)</f>
        <v>11.111111111111111</v>
      </c>
      <c r="EK20" s="64">
        <f>DN20*100/('кол-во часов'!H18*18)</f>
        <v>11.111111111111111</v>
      </c>
      <c r="EL20" s="64">
        <f>DO20*100/('кол-во часов'!I18*18)</f>
        <v>22.222222222222221</v>
      </c>
      <c r="EM20" s="64">
        <f>DP20*100/('кол-во часов'!J18*18)</f>
        <v>11.111111111111111</v>
      </c>
      <c r="EN20" s="64">
        <f>DQ20*100/('кол-во часов'!K18*18)</f>
        <v>11.111111111111111</v>
      </c>
      <c r="EO20" s="64">
        <f>DR20*100/('кол-во часов'!L18*18)</f>
        <v>22.222222222222221</v>
      </c>
      <c r="EP20" s="64">
        <f>DS20*100/('кол-во часов'!M18*18)</f>
        <v>11.111111111111111</v>
      </c>
      <c r="EQ20" s="64">
        <f>DT20*100/('кол-во часов'!N18*18)</f>
        <v>0</v>
      </c>
      <c r="ER20" s="64">
        <f>DU20*100/('кол-во часов'!O18*18)</f>
        <v>7.4074074074074074</v>
      </c>
      <c r="ES20" s="64" t="e">
        <f>DV20*100/('кол-во часов'!P18*18)</f>
        <v>#DIV/0!</v>
      </c>
      <c r="ET20" s="64" t="e">
        <f>DW20*100/('кол-во часов'!Q18*18)</f>
        <v>#DIV/0!</v>
      </c>
      <c r="EU20" s="64" t="e">
        <f>DX20*100/('кол-во часов'!R18*18)</f>
        <v>#DIV/0!</v>
      </c>
      <c r="EV20" s="64" t="e">
        <f>DY20*100/('кол-во часов'!S18*18)</f>
        <v>#DIV/0!</v>
      </c>
      <c r="EW20" s="64">
        <f>DZ20*100/('кол-во часов'!T18*18)</f>
        <v>0</v>
      </c>
      <c r="EX20" s="64">
        <f>EA20*100/('кол-во часов'!U18*18)</f>
        <v>0</v>
      </c>
      <c r="EY20" s="64">
        <f>EB20*100/('кол-во часов'!V18*18)</f>
        <v>0</v>
      </c>
      <c r="EZ20" s="64">
        <f>EC20*100/('кол-во часов'!W18*18)</f>
        <v>0</v>
      </c>
      <c r="FA20" s="64">
        <f>ED20*100/('кол-во часов'!X18*18)</f>
        <v>0</v>
      </c>
    </row>
    <row r="21" spans="1:157" s="61" customFormat="1" ht="18" customHeight="1" x14ac:dyDescent="0.2">
      <c r="A21" s="18" t="s">
        <v>65</v>
      </c>
      <c r="B21" s="6" t="s">
        <v>68</v>
      </c>
      <c r="D21" s="48" t="s">
        <v>44</v>
      </c>
      <c r="E21" s="49"/>
      <c r="F21" s="50"/>
      <c r="G21" s="50"/>
      <c r="H21" s="50"/>
      <c r="I21" s="50"/>
      <c r="J21" s="50" t="s">
        <v>3</v>
      </c>
      <c r="K21" s="50"/>
      <c r="L21" s="50" t="s">
        <v>38</v>
      </c>
      <c r="M21" s="50"/>
      <c r="N21" s="50" t="s">
        <v>29</v>
      </c>
      <c r="O21" s="50" t="s">
        <v>35</v>
      </c>
      <c r="P21" s="50" t="s">
        <v>1</v>
      </c>
      <c r="Q21" s="50"/>
      <c r="R21" s="50" t="s">
        <v>27</v>
      </c>
      <c r="S21" s="50"/>
      <c r="T21" s="50"/>
      <c r="U21" s="50" t="s">
        <v>40</v>
      </c>
      <c r="V21" s="50" t="s">
        <v>25</v>
      </c>
      <c r="W21" s="50"/>
      <c r="X21" s="50"/>
      <c r="Y21" s="50"/>
      <c r="Z21" s="50" t="s">
        <v>19</v>
      </c>
      <c r="AA21" s="50" t="s">
        <v>22</v>
      </c>
      <c r="AB21" s="50"/>
      <c r="AC21" s="50" t="s">
        <v>7</v>
      </c>
      <c r="AD21" s="50" t="s">
        <v>32</v>
      </c>
      <c r="AE21" s="51"/>
      <c r="AF21" s="50"/>
      <c r="AG21" s="50" t="s">
        <v>3</v>
      </c>
      <c r="AH21" s="50"/>
      <c r="AI21" s="50"/>
      <c r="AJ21" s="50" t="s">
        <v>38</v>
      </c>
      <c r="AK21" s="50"/>
      <c r="AL21" s="50"/>
      <c r="AM21" s="50"/>
      <c r="AN21" s="50"/>
      <c r="AO21" s="50" t="s">
        <v>29</v>
      </c>
      <c r="AP21" s="50" t="s">
        <v>1</v>
      </c>
      <c r="AQ21" s="50"/>
      <c r="AR21" s="50"/>
      <c r="AS21" s="50" t="s">
        <v>35</v>
      </c>
      <c r="AT21" s="50"/>
      <c r="AU21" s="50" t="s">
        <v>27</v>
      </c>
      <c r="AV21" s="50"/>
      <c r="AW21" s="50"/>
      <c r="AX21" s="50" t="s">
        <v>25</v>
      </c>
      <c r="AY21" s="50" t="s">
        <v>40</v>
      </c>
      <c r="AZ21" s="50"/>
      <c r="BA21" s="50" t="s">
        <v>19</v>
      </c>
      <c r="BB21" s="50"/>
      <c r="BC21" s="50" t="s">
        <v>32</v>
      </c>
      <c r="BD21" s="50" t="s">
        <v>22</v>
      </c>
      <c r="BE21" s="50"/>
      <c r="BF21" s="50" t="s">
        <v>7</v>
      </c>
      <c r="BG21" s="50"/>
      <c r="BH21" s="50"/>
      <c r="BI21" s="50"/>
      <c r="BJ21" s="50"/>
      <c r="BK21" s="50"/>
      <c r="BL21" s="50"/>
      <c r="BM21" s="50" t="s">
        <v>3</v>
      </c>
      <c r="BN21" s="50"/>
      <c r="BO21" s="50"/>
      <c r="BP21" s="50" t="s">
        <v>38</v>
      </c>
      <c r="BQ21" s="50"/>
      <c r="BR21" s="50"/>
      <c r="BS21" s="50"/>
      <c r="BT21" s="50" t="s">
        <v>29</v>
      </c>
      <c r="BU21" s="50" t="s">
        <v>32</v>
      </c>
      <c r="BV21" s="50" t="s">
        <v>1</v>
      </c>
      <c r="BW21" s="50"/>
      <c r="BX21" s="50" t="s">
        <v>27</v>
      </c>
      <c r="BY21" s="50"/>
      <c r="BZ21" s="50" t="s">
        <v>35</v>
      </c>
      <c r="CA21" s="50"/>
      <c r="CB21" s="50" t="s">
        <v>32</v>
      </c>
      <c r="CC21" s="50" t="s">
        <v>19</v>
      </c>
      <c r="CD21" s="55" t="s">
        <v>85</v>
      </c>
      <c r="CE21" s="50"/>
      <c r="CF21" s="50" t="s">
        <v>22</v>
      </c>
      <c r="CG21" s="50" t="s">
        <v>7</v>
      </c>
      <c r="CH21" s="50"/>
      <c r="CI21" s="50"/>
      <c r="CJ21" s="50" t="s">
        <v>40</v>
      </c>
      <c r="CK21" s="50"/>
      <c r="CL21" s="58" t="s">
        <v>85</v>
      </c>
      <c r="CM21" s="50"/>
      <c r="CN21" s="50" t="s">
        <v>3</v>
      </c>
      <c r="CO21" s="50"/>
      <c r="CP21" s="51" t="s">
        <v>38</v>
      </c>
      <c r="CQ21" s="50"/>
      <c r="CR21" s="50" t="s">
        <v>29</v>
      </c>
      <c r="CS21" s="55" t="s">
        <v>5</v>
      </c>
      <c r="CT21" s="50" t="s">
        <v>35</v>
      </c>
      <c r="CU21" s="50"/>
      <c r="CV21" s="55" t="s">
        <v>1</v>
      </c>
      <c r="CW21" s="50"/>
      <c r="CX21" s="50" t="s">
        <v>25</v>
      </c>
      <c r="CY21" s="50" t="s">
        <v>40</v>
      </c>
      <c r="CZ21" s="50" t="s">
        <v>22</v>
      </c>
      <c r="DA21" s="50"/>
      <c r="DB21" s="50" t="s">
        <v>19</v>
      </c>
      <c r="DC21" s="50" t="s">
        <v>7</v>
      </c>
      <c r="DD21" s="50"/>
      <c r="DE21" s="50" t="s">
        <v>32</v>
      </c>
      <c r="DF21" s="50" t="s">
        <v>25</v>
      </c>
      <c r="DG21" s="50"/>
      <c r="DH21" s="62">
        <f t="shared" si="0"/>
        <v>4</v>
      </c>
      <c r="DI21" s="63">
        <f t="shared" si="1"/>
        <v>1</v>
      </c>
      <c r="DJ21" s="62">
        <f t="shared" si="2"/>
        <v>3</v>
      </c>
      <c r="DK21" s="62">
        <f t="shared" si="3"/>
        <v>4</v>
      </c>
      <c r="DL21" s="62">
        <f t="shared" si="4"/>
        <v>0</v>
      </c>
      <c r="DM21" s="62">
        <f t="shared" si="5"/>
        <v>4</v>
      </c>
      <c r="DN21" s="62">
        <f t="shared" si="6"/>
        <v>4</v>
      </c>
      <c r="DO21" s="62">
        <f t="shared" si="7"/>
        <v>5</v>
      </c>
      <c r="DP21" s="62">
        <f t="shared" si="8"/>
        <v>4</v>
      </c>
      <c r="DQ21" s="62">
        <f t="shared" si="9"/>
        <v>4</v>
      </c>
      <c r="DR21" s="62">
        <f t="shared" si="10"/>
        <v>4</v>
      </c>
      <c r="DS21" s="62">
        <f t="shared" si="11"/>
        <v>4</v>
      </c>
      <c r="DT21" s="62">
        <f t="shared" si="12"/>
        <v>4</v>
      </c>
      <c r="DU21" s="62">
        <f t="shared" si="13"/>
        <v>4</v>
      </c>
      <c r="DV21" s="62">
        <f t="shared" si="14"/>
        <v>0</v>
      </c>
      <c r="DW21" s="62">
        <f t="shared" si="15"/>
        <v>0</v>
      </c>
      <c r="DX21" s="62">
        <f t="shared" si="16"/>
        <v>0</v>
      </c>
      <c r="DY21" s="62">
        <f t="shared" si="17"/>
        <v>0</v>
      </c>
      <c r="DZ21" s="62">
        <f t="shared" si="18"/>
        <v>0</v>
      </c>
      <c r="EA21" s="62">
        <f t="shared" si="19"/>
        <v>0</v>
      </c>
      <c r="EB21" s="62">
        <f t="shared" si="20"/>
        <v>0</v>
      </c>
      <c r="EC21" s="62">
        <f t="shared" si="21"/>
        <v>0</v>
      </c>
      <c r="ED21" s="62">
        <f t="shared" si="22"/>
        <v>0</v>
      </c>
      <c r="EE21" s="64" t="e">
        <f>DH21*100/('кол-во часов'!#REF!*18)</f>
        <v>#REF!</v>
      </c>
      <c r="EF21" s="64" t="e">
        <f>DI21*100/('кол-во часов'!#REF!*18)</f>
        <v>#REF!</v>
      </c>
      <c r="EG21" s="64" t="e">
        <f>DJ21*100/('кол-во часов'!#REF!*17)</f>
        <v>#REF!</v>
      </c>
      <c r="EH21" s="64" t="e">
        <f>DK21*100/('кол-во часов'!#REF!*18)</f>
        <v>#REF!</v>
      </c>
      <c r="EI21" s="64" t="e">
        <f>DL21*100/('кол-во часов'!#REF!*18)</f>
        <v>#REF!</v>
      </c>
      <c r="EJ21" s="64" t="e">
        <f>DM21*100/('кол-во часов'!#REF!*18)</f>
        <v>#REF!</v>
      </c>
      <c r="EK21" s="64" t="e">
        <f>DN21*100/('кол-во часов'!#REF!*18)</f>
        <v>#REF!</v>
      </c>
      <c r="EL21" s="64" t="e">
        <f>DO21*100/('кол-во часов'!#REF!*18)</f>
        <v>#REF!</v>
      </c>
      <c r="EM21" s="64" t="e">
        <f>DP21*100/('кол-во часов'!#REF!*18)</f>
        <v>#REF!</v>
      </c>
      <c r="EN21" s="64" t="e">
        <f>DQ21*100/('кол-во часов'!#REF!*18)</f>
        <v>#REF!</v>
      </c>
      <c r="EO21" s="64" t="e">
        <f>DR21*100/('кол-во часов'!#REF!*18)</f>
        <v>#REF!</v>
      </c>
      <c r="EP21" s="64" t="e">
        <f>DS21*100/('кол-во часов'!#REF!*18)</f>
        <v>#REF!</v>
      </c>
      <c r="EQ21" s="64" t="e">
        <f>DT21*100/('кол-во часов'!#REF!*18)</f>
        <v>#REF!</v>
      </c>
      <c r="ER21" s="64" t="e">
        <f>DU21*100/('кол-во часов'!#REF!*18)</f>
        <v>#REF!</v>
      </c>
      <c r="ES21" s="64" t="e">
        <f>DV21*100/('кол-во часов'!#REF!*18)</f>
        <v>#REF!</v>
      </c>
      <c r="ET21" s="64" t="e">
        <f>DW21*100/('кол-во часов'!#REF!*18)</f>
        <v>#REF!</v>
      </c>
      <c r="EU21" s="64" t="e">
        <f>DX21*100/('кол-во часов'!#REF!*18)</f>
        <v>#REF!</v>
      </c>
      <c r="EV21" s="64" t="e">
        <f>DY21*100/('кол-во часов'!#REF!*18)</f>
        <v>#REF!</v>
      </c>
      <c r="EW21" s="64" t="e">
        <f>DZ21*100/('кол-во часов'!#REF!*18)</f>
        <v>#REF!</v>
      </c>
      <c r="EX21" s="64" t="e">
        <f>EA21*100/('кол-во часов'!#REF!*18)</f>
        <v>#REF!</v>
      </c>
      <c r="EY21" s="64" t="e">
        <f>EB21*100/('кол-во часов'!#REF!*18)</f>
        <v>#REF!</v>
      </c>
      <c r="EZ21" s="64" t="e">
        <f>EC21*100/('кол-во часов'!#REF!*18)</f>
        <v>#REF!</v>
      </c>
      <c r="FA21" s="64" t="e">
        <f>ED21*100/('кол-во часов'!#REF!*18)</f>
        <v>#REF!</v>
      </c>
    </row>
    <row r="22" spans="1:157" s="61" customFormat="1" ht="18" customHeight="1" x14ac:dyDescent="0.2">
      <c r="A22" s="59" t="s">
        <v>21</v>
      </c>
      <c r="B22" s="60" t="s">
        <v>22</v>
      </c>
      <c r="D22" s="48" t="s">
        <v>45</v>
      </c>
      <c r="E22" s="49"/>
      <c r="F22" s="50"/>
      <c r="G22" s="50"/>
      <c r="H22" s="50"/>
      <c r="I22" s="50" t="s">
        <v>38</v>
      </c>
      <c r="J22" s="50"/>
      <c r="K22" s="50" t="s">
        <v>3</v>
      </c>
      <c r="L22" s="50"/>
      <c r="M22" s="50"/>
      <c r="N22" s="50" t="s">
        <v>29</v>
      </c>
      <c r="O22" s="50"/>
      <c r="P22" s="50"/>
      <c r="Q22" s="50" t="s">
        <v>1</v>
      </c>
      <c r="R22" s="50" t="s">
        <v>35</v>
      </c>
      <c r="S22" s="50"/>
      <c r="T22" s="50" t="s">
        <v>27</v>
      </c>
      <c r="U22" s="50"/>
      <c r="V22" s="50" t="s">
        <v>40</v>
      </c>
      <c r="W22" s="50" t="s">
        <v>25</v>
      </c>
      <c r="X22" s="50"/>
      <c r="Y22" s="50"/>
      <c r="Z22" s="50" t="s">
        <v>32</v>
      </c>
      <c r="AA22" s="50" t="s">
        <v>19</v>
      </c>
      <c r="AB22" s="50" t="s">
        <v>22</v>
      </c>
      <c r="AC22" s="50"/>
      <c r="AD22" s="50" t="s">
        <v>7</v>
      </c>
      <c r="AE22" s="51"/>
      <c r="AF22" s="50" t="s">
        <v>3</v>
      </c>
      <c r="AG22" s="50"/>
      <c r="AH22" s="50"/>
      <c r="AI22" s="50" t="s">
        <v>38</v>
      </c>
      <c r="AJ22" s="50"/>
      <c r="AK22" s="50"/>
      <c r="AL22" s="50"/>
      <c r="AM22" s="50"/>
      <c r="AN22" s="50"/>
      <c r="AO22" s="50" t="s">
        <v>29</v>
      </c>
      <c r="AP22" s="50" t="s">
        <v>1</v>
      </c>
      <c r="AQ22" s="50"/>
      <c r="AR22" s="50"/>
      <c r="AS22" s="50"/>
      <c r="AT22" s="50" t="s">
        <v>35</v>
      </c>
      <c r="AU22" s="50"/>
      <c r="AV22" s="50" t="s">
        <v>27</v>
      </c>
      <c r="AW22" s="50"/>
      <c r="AX22" s="50" t="s">
        <v>19</v>
      </c>
      <c r="AY22" s="50"/>
      <c r="AZ22" s="50" t="s">
        <v>40</v>
      </c>
      <c r="BA22" s="50" t="s">
        <v>25</v>
      </c>
      <c r="BB22" s="50"/>
      <c r="BC22" s="50"/>
      <c r="BD22" s="50" t="s">
        <v>7</v>
      </c>
      <c r="BE22" s="50" t="s">
        <v>22</v>
      </c>
      <c r="BF22" s="50" t="s">
        <v>32</v>
      </c>
      <c r="BG22" s="50"/>
      <c r="BH22" s="50"/>
      <c r="BI22" s="50"/>
      <c r="BJ22" s="50"/>
      <c r="BK22" s="50"/>
      <c r="BL22" s="50" t="s">
        <v>3</v>
      </c>
      <c r="BM22" s="50"/>
      <c r="BN22" s="50"/>
      <c r="BO22" s="50" t="s">
        <v>38</v>
      </c>
      <c r="BP22" s="50"/>
      <c r="BQ22" s="50"/>
      <c r="BR22" s="50"/>
      <c r="BS22" s="50"/>
      <c r="BT22" s="50" t="s">
        <v>32</v>
      </c>
      <c r="BU22" s="50" t="s">
        <v>29</v>
      </c>
      <c r="BV22" s="50"/>
      <c r="BW22" s="50" t="s">
        <v>1</v>
      </c>
      <c r="BX22" s="50"/>
      <c r="BY22" s="50" t="s">
        <v>27</v>
      </c>
      <c r="BZ22" s="50" t="s">
        <v>19</v>
      </c>
      <c r="CA22" s="50"/>
      <c r="CB22" s="50"/>
      <c r="CC22" s="50" t="s">
        <v>35</v>
      </c>
      <c r="CD22" s="55" t="s">
        <v>85</v>
      </c>
      <c r="CE22" s="50" t="s">
        <v>22</v>
      </c>
      <c r="CF22" s="50"/>
      <c r="CG22" s="50"/>
      <c r="CH22" s="50"/>
      <c r="CI22" s="50" t="s">
        <v>7</v>
      </c>
      <c r="CJ22" s="50" t="s">
        <v>40</v>
      </c>
      <c r="CK22" s="50"/>
      <c r="CL22" s="58" t="s">
        <v>85</v>
      </c>
      <c r="CM22" s="50"/>
      <c r="CN22" s="50" t="s">
        <v>3</v>
      </c>
      <c r="CO22" s="51"/>
      <c r="CP22" s="51" t="s">
        <v>38</v>
      </c>
      <c r="CQ22" s="50"/>
      <c r="CR22" s="50" t="s">
        <v>35</v>
      </c>
      <c r="CS22" s="55" t="s">
        <v>5</v>
      </c>
      <c r="CT22" s="50"/>
      <c r="CU22" s="50" t="s">
        <v>29</v>
      </c>
      <c r="CV22" s="55" t="s">
        <v>1</v>
      </c>
      <c r="CW22" s="50"/>
      <c r="CX22" s="50" t="s">
        <v>40</v>
      </c>
      <c r="CY22" s="50" t="s">
        <v>25</v>
      </c>
      <c r="CZ22" s="50" t="s">
        <v>19</v>
      </c>
      <c r="DA22" s="50"/>
      <c r="DB22" s="50" t="s">
        <v>22</v>
      </c>
      <c r="DC22" s="50"/>
      <c r="DD22" s="50" t="s">
        <v>7</v>
      </c>
      <c r="DE22" s="50" t="s">
        <v>32</v>
      </c>
      <c r="DF22" s="50" t="s">
        <v>25</v>
      </c>
      <c r="DG22" s="50"/>
      <c r="DH22" s="62">
        <f t="shared" si="0"/>
        <v>4</v>
      </c>
      <c r="DI22" s="63">
        <f t="shared" si="1"/>
        <v>1</v>
      </c>
      <c r="DJ22" s="62">
        <f t="shared" si="2"/>
        <v>3</v>
      </c>
      <c r="DK22" s="62">
        <f t="shared" si="3"/>
        <v>4</v>
      </c>
      <c r="DL22" s="62">
        <f t="shared" si="4"/>
        <v>0</v>
      </c>
      <c r="DM22" s="62">
        <f t="shared" si="5"/>
        <v>4</v>
      </c>
      <c r="DN22" s="62">
        <f t="shared" si="6"/>
        <v>4</v>
      </c>
      <c r="DO22" s="62">
        <f t="shared" si="7"/>
        <v>4</v>
      </c>
      <c r="DP22" s="62">
        <f t="shared" si="8"/>
        <v>4</v>
      </c>
      <c r="DQ22" s="62">
        <f t="shared" si="9"/>
        <v>4</v>
      </c>
      <c r="DR22" s="62">
        <f t="shared" si="10"/>
        <v>4</v>
      </c>
      <c r="DS22" s="62">
        <f t="shared" si="11"/>
        <v>4</v>
      </c>
      <c r="DT22" s="62">
        <f t="shared" si="12"/>
        <v>4</v>
      </c>
      <c r="DU22" s="62">
        <f t="shared" si="13"/>
        <v>4</v>
      </c>
      <c r="DV22" s="62">
        <f t="shared" si="14"/>
        <v>0</v>
      </c>
      <c r="DW22" s="62">
        <f t="shared" si="15"/>
        <v>0</v>
      </c>
      <c r="DX22" s="62">
        <f t="shared" si="16"/>
        <v>0</v>
      </c>
      <c r="DY22" s="62">
        <f t="shared" si="17"/>
        <v>0</v>
      </c>
      <c r="DZ22" s="62">
        <f t="shared" si="18"/>
        <v>0</v>
      </c>
      <c r="EA22" s="62">
        <f t="shared" si="19"/>
        <v>0</v>
      </c>
      <c r="EB22" s="62">
        <f t="shared" si="20"/>
        <v>0</v>
      </c>
      <c r="EC22" s="62">
        <f t="shared" si="21"/>
        <v>0</v>
      </c>
      <c r="ED22" s="62">
        <f t="shared" si="22"/>
        <v>0</v>
      </c>
      <c r="EE22" s="64">
        <f>DH22*100/('кол-во часов'!B20*18)</f>
        <v>7.4074074074074074</v>
      </c>
      <c r="EF22" s="64" t="e">
        <f>DI22*100/('кол-во часов'!C20*18)</f>
        <v>#DIV/0!</v>
      </c>
      <c r="EG22" s="64">
        <f>DJ22*100/('кол-во часов'!D20*17)</f>
        <v>5.882352941176471</v>
      </c>
      <c r="EH22" s="64">
        <f>DK22*100/('кол-во часов'!E20*18)</f>
        <v>11.111111111111111</v>
      </c>
      <c r="EI22" s="64" t="e">
        <f>DL22*100/('кол-во часов'!F20*18)</f>
        <v>#DIV/0!</v>
      </c>
      <c r="EJ22" s="64">
        <f>DM22*100/('кол-во часов'!G20*18)</f>
        <v>11.111111111111111</v>
      </c>
      <c r="EK22" s="64">
        <f>DN22*100/('кол-во часов'!H20*18)</f>
        <v>11.111111111111111</v>
      </c>
      <c r="EL22" s="64">
        <f>DO22*100/('кол-во часов'!I20*18)</f>
        <v>22.222222222222221</v>
      </c>
      <c r="EM22" s="64">
        <f>DP22*100/('кол-во часов'!J20*18)</f>
        <v>11.111111111111111</v>
      </c>
      <c r="EN22" s="64">
        <f>DQ22*100/('кол-во часов'!K20*18)</f>
        <v>7.4074074074074074</v>
      </c>
      <c r="EO22" s="64">
        <f>DR22*100/('кол-во часов'!L20*18)</f>
        <v>22.222222222222221</v>
      </c>
      <c r="EP22" s="64">
        <f>DS22*100/('кол-во часов'!M20*18)</f>
        <v>7.4074074074074074</v>
      </c>
      <c r="EQ22" s="64">
        <f>DT22*100/('кол-во часов'!N20*18)</f>
        <v>11.111111111111111</v>
      </c>
      <c r="ER22" s="64">
        <f>DU22*100/('кол-во часов'!O20*18)</f>
        <v>7.4074074074074074</v>
      </c>
      <c r="ES22" s="64" t="e">
        <f>DV22*100/('кол-во часов'!P20*18)</f>
        <v>#DIV/0!</v>
      </c>
      <c r="ET22" s="64" t="e">
        <f>DW22*100/('кол-во часов'!Q20*18)</f>
        <v>#DIV/0!</v>
      </c>
      <c r="EU22" s="64" t="e">
        <f>DX22*100/('кол-во часов'!R20*18)</f>
        <v>#DIV/0!</v>
      </c>
      <c r="EV22" s="64" t="e">
        <f>DY22*100/('кол-во часов'!S20*18)</f>
        <v>#DIV/0!</v>
      </c>
      <c r="EW22" s="64">
        <f>DZ22*100/('кол-во часов'!T20*18)</f>
        <v>0</v>
      </c>
      <c r="EX22" s="64" t="e">
        <f>EA22*100/('кол-во часов'!U20*18)</f>
        <v>#DIV/0!</v>
      </c>
      <c r="EY22" s="64">
        <f>EB22*100/('кол-во часов'!V20*18)</f>
        <v>0</v>
      </c>
      <c r="EZ22" s="64">
        <f>EC22*100/('кол-во часов'!W20*18)</f>
        <v>0</v>
      </c>
      <c r="FA22" s="64">
        <f>ED22*100/('кол-во часов'!X20*18)</f>
        <v>0</v>
      </c>
    </row>
    <row r="23" spans="1:157" s="61" customFormat="1" ht="18" customHeight="1" x14ac:dyDescent="0.2">
      <c r="A23" s="59" t="s">
        <v>9</v>
      </c>
      <c r="B23" s="60" t="s">
        <v>10</v>
      </c>
      <c r="D23" s="48" t="s">
        <v>46</v>
      </c>
      <c r="E23" s="49"/>
      <c r="F23" s="50"/>
      <c r="G23" s="50"/>
      <c r="H23" s="50"/>
      <c r="I23" s="50"/>
      <c r="J23" s="50" t="s">
        <v>3</v>
      </c>
      <c r="K23" s="50"/>
      <c r="L23" s="50" t="s">
        <v>29</v>
      </c>
      <c r="M23" s="50"/>
      <c r="N23" s="50"/>
      <c r="O23" s="50" t="s">
        <v>38</v>
      </c>
      <c r="P23" s="50" t="s">
        <v>35</v>
      </c>
      <c r="Q23" s="50"/>
      <c r="R23" s="50" t="s">
        <v>1</v>
      </c>
      <c r="S23" s="50"/>
      <c r="T23" s="50" t="s">
        <v>27</v>
      </c>
      <c r="U23" s="50"/>
      <c r="V23" s="50" t="s">
        <v>19</v>
      </c>
      <c r="W23" s="50" t="s">
        <v>22</v>
      </c>
      <c r="X23" s="50"/>
      <c r="Y23" s="50"/>
      <c r="Z23" s="50" t="s">
        <v>40</v>
      </c>
      <c r="AA23" s="50"/>
      <c r="AB23" s="50" t="s">
        <v>25</v>
      </c>
      <c r="AC23" s="50"/>
      <c r="AD23" s="50" t="s">
        <v>32</v>
      </c>
      <c r="AE23" s="50"/>
      <c r="AF23" s="50"/>
      <c r="AG23" s="50" t="s">
        <v>7</v>
      </c>
      <c r="AH23" s="50"/>
      <c r="AI23" s="50"/>
      <c r="AJ23" s="50" t="s">
        <v>3</v>
      </c>
      <c r="AK23" s="50"/>
      <c r="AL23" s="50"/>
      <c r="AM23" s="50" t="s">
        <v>29</v>
      </c>
      <c r="AN23" s="50"/>
      <c r="AO23" s="50" t="s">
        <v>38</v>
      </c>
      <c r="AP23" s="50" t="s">
        <v>35</v>
      </c>
      <c r="AQ23" s="50"/>
      <c r="AR23" s="50" t="s">
        <v>22</v>
      </c>
      <c r="AS23" s="50"/>
      <c r="AT23" s="50" t="s">
        <v>27</v>
      </c>
      <c r="AU23" s="50"/>
      <c r="AV23" s="50" t="s">
        <v>1</v>
      </c>
      <c r="AW23" s="50"/>
      <c r="AX23" s="50" t="s">
        <v>19</v>
      </c>
      <c r="AY23" s="50"/>
      <c r="AZ23" s="50"/>
      <c r="BA23" s="50" t="s">
        <v>40</v>
      </c>
      <c r="BB23" s="50"/>
      <c r="BC23" s="50"/>
      <c r="BD23" s="50" t="s">
        <v>32</v>
      </c>
      <c r="BE23" s="50"/>
      <c r="BF23" s="50" t="s">
        <v>25</v>
      </c>
      <c r="BG23" s="50"/>
      <c r="BH23" s="50"/>
      <c r="BI23" s="50"/>
      <c r="BJ23" s="50" t="s">
        <v>7</v>
      </c>
      <c r="BK23" s="50" t="s">
        <v>22</v>
      </c>
      <c r="BL23" s="50"/>
      <c r="BM23" s="50"/>
      <c r="BN23" s="50" t="s">
        <v>3</v>
      </c>
      <c r="BO23" s="50"/>
      <c r="BP23" s="50"/>
      <c r="BQ23" s="50"/>
      <c r="BR23" s="50"/>
      <c r="BS23" s="50"/>
      <c r="BT23" s="50" t="s">
        <v>35</v>
      </c>
      <c r="BU23" s="50"/>
      <c r="BV23" s="50" t="s">
        <v>38</v>
      </c>
      <c r="BW23" s="50"/>
      <c r="BX23" s="50" t="s">
        <v>29</v>
      </c>
      <c r="BY23" s="50"/>
      <c r="BZ23" s="50" t="s">
        <v>25</v>
      </c>
      <c r="CA23" s="50"/>
      <c r="CB23" s="50"/>
      <c r="CC23" s="50" t="s">
        <v>27</v>
      </c>
      <c r="CD23" s="50"/>
      <c r="CE23" s="50" t="s">
        <v>1</v>
      </c>
      <c r="CF23" s="50"/>
      <c r="CG23" s="50" t="s">
        <v>32</v>
      </c>
      <c r="CH23" s="50"/>
      <c r="CI23" s="50" t="s">
        <v>19</v>
      </c>
      <c r="CJ23" s="50"/>
      <c r="CK23" s="50" t="s">
        <v>40</v>
      </c>
      <c r="CL23" s="51"/>
      <c r="CM23" s="50" t="s">
        <v>7</v>
      </c>
      <c r="CN23" s="50"/>
      <c r="CO23" s="50" t="s">
        <v>38</v>
      </c>
      <c r="CP23" s="50" t="s">
        <v>35</v>
      </c>
      <c r="CQ23" s="50"/>
      <c r="CR23" s="50" t="s">
        <v>22</v>
      </c>
      <c r="CS23" s="50"/>
      <c r="CT23" s="50" t="s">
        <v>1</v>
      </c>
      <c r="CU23" s="50"/>
      <c r="CV23" s="50" t="s">
        <v>27</v>
      </c>
      <c r="CW23" s="50" t="s">
        <v>40</v>
      </c>
      <c r="CX23" s="50"/>
      <c r="CY23" s="50" t="s">
        <v>25</v>
      </c>
      <c r="CZ23" s="50" t="s">
        <v>19</v>
      </c>
      <c r="DA23" s="50"/>
      <c r="DB23" s="50" t="s">
        <v>32</v>
      </c>
      <c r="DC23" s="50" t="s">
        <v>3</v>
      </c>
      <c r="DD23" s="50" t="s">
        <v>7</v>
      </c>
      <c r="DE23" s="50"/>
      <c r="DF23" s="50" t="s">
        <v>29</v>
      </c>
      <c r="DG23" s="50"/>
      <c r="DH23" s="62">
        <f t="shared" si="0"/>
        <v>4</v>
      </c>
      <c r="DI23" s="63">
        <f t="shared" si="1"/>
        <v>0</v>
      </c>
      <c r="DJ23" s="62">
        <f t="shared" si="2"/>
        <v>4</v>
      </c>
      <c r="DK23" s="62">
        <f t="shared" si="3"/>
        <v>4</v>
      </c>
      <c r="DL23" s="62">
        <f t="shared" si="4"/>
        <v>0</v>
      </c>
      <c r="DM23" s="62">
        <f t="shared" si="5"/>
        <v>4</v>
      </c>
      <c r="DN23" s="62">
        <f t="shared" si="6"/>
        <v>4</v>
      </c>
      <c r="DO23" s="62">
        <f t="shared" si="7"/>
        <v>4</v>
      </c>
      <c r="DP23" s="62">
        <f t="shared" si="8"/>
        <v>4</v>
      </c>
      <c r="DQ23" s="62">
        <f t="shared" si="9"/>
        <v>4</v>
      </c>
      <c r="DR23" s="62">
        <f t="shared" si="10"/>
        <v>4</v>
      </c>
      <c r="DS23" s="62">
        <f t="shared" si="11"/>
        <v>4</v>
      </c>
      <c r="DT23" s="62">
        <f t="shared" si="12"/>
        <v>4</v>
      </c>
      <c r="DU23" s="62">
        <f t="shared" si="13"/>
        <v>4</v>
      </c>
      <c r="DV23" s="62">
        <f t="shared" si="14"/>
        <v>0</v>
      </c>
      <c r="DW23" s="62">
        <f t="shared" si="15"/>
        <v>0</v>
      </c>
      <c r="DX23" s="62">
        <f t="shared" si="16"/>
        <v>0</v>
      </c>
      <c r="DY23" s="62">
        <f t="shared" si="17"/>
        <v>0</v>
      </c>
      <c r="DZ23" s="62">
        <f t="shared" si="18"/>
        <v>0</v>
      </c>
      <c r="EA23" s="62">
        <f t="shared" si="19"/>
        <v>0</v>
      </c>
      <c r="EB23" s="62">
        <f t="shared" si="20"/>
        <v>0</v>
      </c>
      <c r="EC23" s="62">
        <f t="shared" si="21"/>
        <v>0</v>
      </c>
      <c r="ED23" s="62">
        <f t="shared" si="22"/>
        <v>0</v>
      </c>
      <c r="EE23" s="64" t="e">
        <f>DH23*100/('кол-во часов'!#REF!*18)</f>
        <v>#REF!</v>
      </c>
      <c r="EF23" s="64" t="e">
        <f>DI23*100/('кол-во часов'!#REF!*18)</f>
        <v>#REF!</v>
      </c>
      <c r="EG23" s="64" t="e">
        <f>DJ23*100/('кол-во часов'!#REF!*17)</f>
        <v>#REF!</v>
      </c>
      <c r="EH23" s="64" t="e">
        <f>DK23*100/('кол-во часов'!#REF!*18)</f>
        <v>#REF!</v>
      </c>
      <c r="EI23" s="64" t="e">
        <f>DL23*100/('кол-во часов'!#REF!*18)</f>
        <v>#REF!</v>
      </c>
      <c r="EJ23" s="64" t="e">
        <f>DM23*100/('кол-во часов'!#REF!*18)</f>
        <v>#REF!</v>
      </c>
      <c r="EK23" s="64" t="e">
        <f>DN23*100/('кол-во часов'!#REF!*18)</f>
        <v>#REF!</v>
      </c>
      <c r="EL23" s="64" t="e">
        <f>DO23*100/('кол-во часов'!#REF!*18)</f>
        <v>#REF!</v>
      </c>
      <c r="EM23" s="64" t="e">
        <f>DP23*100/('кол-во часов'!#REF!*18)</f>
        <v>#REF!</v>
      </c>
      <c r="EN23" s="64" t="e">
        <f>DQ23*100/('кол-во часов'!#REF!*18)</f>
        <v>#REF!</v>
      </c>
      <c r="EO23" s="64" t="e">
        <f>DR23*100/('кол-во часов'!#REF!*18)</f>
        <v>#REF!</v>
      </c>
      <c r="EP23" s="64" t="e">
        <f>DS23*100/('кол-во часов'!#REF!*18)</f>
        <v>#REF!</v>
      </c>
      <c r="EQ23" s="64" t="e">
        <f>DT23*100/('кол-во часов'!#REF!*18)</f>
        <v>#REF!</v>
      </c>
      <c r="ER23" s="64" t="e">
        <f>DU23*100/('кол-во часов'!#REF!*18)</f>
        <v>#REF!</v>
      </c>
      <c r="ES23" s="64" t="e">
        <f>DV23*100/('кол-во часов'!#REF!*18)</f>
        <v>#REF!</v>
      </c>
      <c r="ET23" s="64" t="e">
        <f>DW23*100/('кол-во часов'!#REF!*18)</f>
        <v>#REF!</v>
      </c>
      <c r="EU23" s="64" t="e">
        <f>DX23*100/('кол-во часов'!#REF!*18)</f>
        <v>#REF!</v>
      </c>
      <c r="EV23" s="64" t="e">
        <f>DY23*100/('кол-во часов'!#REF!*18)</f>
        <v>#REF!</v>
      </c>
      <c r="EW23" s="64" t="e">
        <f>DZ23*100/('кол-во часов'!#REF!*18)</f>
        <v>#REF!</v>
      </c>
      <c r="EX23" s="64" t="e">
        <f>EA23*100/('кол-во часов'!#REF!*18)</f>
        <v>#REF!</v>
      </c>
      <c r="EY23" s="64" t="e">
        <f>EB23*100/('кол-во часов'!#REF!*18)</f>
        <v>#REF!</v>
      </c>
      <c r="EZ23" s="64" t="e">
        <f>EC23*100/('кол-во часов'!#REF!*18)</f>
        <v>#REF!</v>
      </c>
      <c r="FA23" s="64" t="e">
        <f>ED23*100/('кол-во часов'!#REF!*18)</f>
        <v>#REF!</v>
      </c>
    </row>
    <row r="24" spans="1:157" s="61" customFormat="1" ht="18" customHeight="1" x14ac:dyDescent="0.2">
      <c r="A24" s="59" t="s">
        <v>0</v>
      </c>
      <c r="B24" s="60" t="s">
        <v>1</v>
      </c>
      <c r="D24" s="48" t="s">
        <v>47</v>
      </c>
      <c r="E24" s="49"/>
      <c r="F24" s="50"/>
      <c r="G24" s="50"/>
      <c r="H24" s="50"/>
      <c r="I24" s="50"/>
      <c r="J24" s="50" t="s">
        <v>3</v>
      </c>
      <c r="K24" s="50"/>
      <c r="L24" s="50" t="s">
        <v>29</v>
      </c>
      <c r="M24" s="50"/>
      <c r="N24" s="50"/>
      <c r="O24" s="50" t="s">
        <v>35</v>
      </c>
      <c r="P24" s="50"/>
      <c r="Q24" s="50" t="s">
        <v>38</v>
      </c>
      <c r="R24" s="50" t="s">
        <v>1</v>
      </c>
      <c r="S24" s="50"/>
      <c r="T24" s="50" t="s">
        <v>27</v>
      </c>
      <c r="U24" s="50"/>
      <c r="V24" s="50" t="s">
        <v>22</v>
      </c>
      <c r="W24" s="50" t="s">
        <v>19</v>
      </c>
      <c r="X24" s="50"/>
      <c r="Y24" s="50"/>
      <c r="Z24" s="50" t="s">
        <v>40</v>
      </c>
      <c r="AA24" s="50"/>
      <c r="AB24" s="50" t="s">
        <v>32</v>
      </c>
      <c r="AC24" s="50" t="s">
        <v>25</v>
      </c>
      <c r="AD24" s="50"/>
      <c r="AE24" s="50"/>
      <c r="AF24" s="50"/>
      <c r="AG24" s="50" t="s">
        <v>7</v>
      </c>
      <c r="AH24" s="50"/>
      <c r="AI24" s="50"/>
      <c r="AJ24" s="50" t="s">
        <v>3</v>
      </c>
      <c r="AK24" s="50"/>
      <c r="AL24" s="50"/>
      <c r="AM24" s="50" t="s">
        <v>29</v>
      </c>
      <c r="AN24" s="50"/>
      <c r="AO24" s="50" t="s">
        <v>35</v>
      </c>
      <c r="AP24" s="50" t="s">
        <v>22</v>
      </c>
      <c r="AQ24" s="50"/>
      <c r="AR24" s="50"/>
      <c r="AS24" s="50" t="s">
        <v>38</v>
      </c>
      <c r="AT24" s="50" t="s">
        <v>27</v>
      </c>
      <c r="AU24" s="50"/>
      <c r="AV24" s="50" t="s">
        <v>1</v>
      </c>
      <c r="AW24" s="50"/>
      <c r="AX24" s="50"/>
      <c r="AY24" s="50" t="s">
        <v>19</v>
      </c>
      <c r="AZ24" s="50"/>
      <c r="BA24" s="50" t="s">
        <v>40</v>
      </c>
      <c r="BB24" s="50"/>
      <c r="BC24" s="50"/>
      <c r="BD24" s="50" t="s">
        <v>25</v>
      </c>
      <c r="BE24" s="50" t="s">
        <v>32</v>
      </c>
      <c r="BF24" s="50"/>
      <c r="BG24" s="50" t="s">
        <v>7</v>
      </c>
      <c r="BH24" s="50"/>
      <c r="BI24" s="50"/>
      <c r="BJ24" s="50" t="s">
        <v>22</v>
      </c>
      <c r="BK24" s="50"/>
      <c r="BL24" s="50"/>
      <c r="BM24" s="50"/>
      <c r="BN24" s="50"/>
      <c r="BO24" s="50" t="s">
        <v>3</v>
      </c>
      <c r="BP24" s="50"/>
      <c r="BQ24" s="50"/>
      <c r="BR24" s="50"/>
      <c r="BS24" s="50"/>
      <c r="BT24" s="50" t="s">
        <v>35</v>
      </c>
      <c r="BU24" s="50"/>
      <c r="BV24" s="50" t="s">
        <v>38</v>
      </c>
      <c r="BW24" s="50"/>
      <c r="BX24" s="50" t="s">
        <v>25</v>
      </c>
      <c r="BY24" s="50"/>
      <c r="BZ24" s="50"/>
      <c r="CA24" s="50"/>
      <c r="CB24" s="50" t="s">
        <v>29</v>
      </c>
      <c r="CC24" s="50"/>
      <c r="CD24" s="50" t="s">
        <v>27</v>
      </c>
      <c r="CE24" s="50"/>
      <c r="CF24" s="50" t="s">
        <v>1</v>
      </c>
      <c r="CG24" s="50" t="s">
        <v>7</v>
      </c>
      <c r="CH24" s="50"/>
      <c r="CI24" s="50" t="s">
        <v>19</v>
      </c>
      <c r="CJ24" s="50"/>
      <c r="CK24" s="50" t="s">
        <v>40</v>
      </c>
      <c r="CL24" s="51" t="s">
        <v>32</v>
      </c>
      <c r="CM24" s="50"/>
      <c r="CN24" s="50"/>
      <c r="CO24" s="50"/>
      <c r="CP24" s="50" t="s">
        <v>35</v>
      </c>
      <c r="CQ24" s="50" t="s">
        <v>38</v>
      </c>
      <c r="CR24" s="50"/>
      <c r="CS24" s="50" t="s">
        <v>22</v>
      </c>
      <c r="CT24" s="50" t="s">
        <v>1</v>
      </c>
      <c r="CU24" s="50"/>
      <c r="CV24" s="50" t="s">
        <v>27</v>
      </c>
      <c r="CW24" s="50"/>
      <c r="CX24" s="50" t="s">
        <v>40</v>
      </c>
      <c r="CY24" s="50" t="s">
        <v>25</v>
      </c>
      <c r="CZ24" s="50" t="s">
        <v>3</v>
      </c>
      <c r="DA24" s="50"/>
      <c r="DB24" s="50" t="s">
        <v>19</v>
      </c>
      <c r="DC24" s="50" t="s">
        <v>7</v>
      </c>
      <c r="DD24" s="50"/>
      <c r="DE24" s="50" t="s">
        <v>32</v>
      </c>
      <c r="DF24" s="50" t="s">
        <v>29</v>
      </c>
      <c r="DG24" s="50"/>
      <c r="DH24" s="62">
        <f t="shared" ref="DH24" si="23">COUNTIF(E24:DG24,"РУС")</f>
        <v>4</v>
      </c>
      <c r="DI24" s="63">
        <f t="shared" ref="DI24" si="24">COUNTIF(E24:DG24,"МАТ")</f>
        <v>0</v>
      </c>
      <c r="DJ24" s="62">
        <f t="shared" ref="DJ24" si="25">COUNTIF(E24:DG24,"АЛГ")</f>
        <v>4</v>
      </c>
      <c r="DK24" s="62">
        <f t="shared" ref="DK24" si="26">COUNTIF(E24:DG24,"ГЕМ")</f>
        <v>4</v>
      </c>
      <c r="DL24" s="62">
        <f t="shared" ref="DL24" si="27">COUNTIF(E24:DG24,"ВИС")</f>
        <v>0</v>
      </c>
      <c r="DM24" s="62">
        <f t="shared" ref="DM24" si="28">COUNTIF(E24:DG24,"БИО")</f>
        <v>4</v>
      </c>
      <c r="DN24" s="62">
        <f t="shared" ref="DN24" si="29">COUNTIF(E24:DG24,"ГЕО")</f>
        <v>4</v>
      </c>
      <c r="DO24" s="62">
        <f t="shared" ref="DO24" si="30">COUNTIF(E24:DG24,"ИНФ")</f>
        <v>4</v>
      </c>
      <c r="DP24" s="62">
        <f t="shared" ref="DP24" si="31">COUNTIF(E24:DG24,"ИСТ")</f>
        <v>4</v>
      </c>
      <c r="DQ24" s="62">
        <f t="shared" ref="DQ24" si="32">COUNTIF(E24:DG24,"ЛИТ")</f>
        <v>4</v>
      </c>
      <c r="DR24" s="62">
        <f t="shared" ref="DR24" si="33">COUNTIF(E24:DG24,"ОБЩ")</f>
        <v>4</v>
      </c>
      <c r="DS24" s="62">
        <f t="shared" ref="DS24" si="34">COUNTIF(E24:DG24,"ФИЗ")</f>
        <v>4</v>
      </c>
      <c r="DT24" s="62">
        <f t="shared" ref="DT24" si="35">COUNTIF(E24:DG24,"ХИМ")</f>
        <v>4</v>
      </c>
      <c r="DU24" s="62">
        <f t="shared" ref="DU24" si="36">COUNTIF(E24:DG24,"АНГ")</f>
        <v>4</v>
      </c>
      <c r="DV24" s="62">
        <f t="shared" ref="DV24" si="37">COUNTIF(E24:DG24,"НЕМ")</f>
        <v>0</v>
      </c>
      <c r="DW24" s="62">
        <f t="shared" ref="DW24" si="38">COUNTIF(E24:DG24,"ФРА")</f>
        <v>0</v>
      </c>
      <c r="DX24" s="62">
        <f t="shared" ref="DX24" si="39">COUNTIF(E24:DG24,"ОКР")</f>
        <v>0</v>
      </c>
      <c r="DY24" s="62">
        <f t="shared" ref="DY24" si="40">COUNTIF(E24:DG24,"ИЗО")</f>
        <v>0</v>
      </c>
      <c r="DZ24" s="62">
        <f t="shared" ref="DZ24" si="41">COUNTIF(E24:DG24,"КУБ")</f>
        <v>0</v>
      </c>
      <c r="EA24" s="62">
        <f t="shared" ref="EA24" si="42">COUNTIF(E24:DG24,"МУЗ")</f>
        <v>0</v>
      </c>
      <c r="EB24" s="62">
        <f t="shared" ref="EB24" si="43">COUNTIF(E24:DG24,"ОБЗ")</f>
        <v>0</v>
      </c>
      <c r="EC24" s="62">
        <f t="shared" ref="EC24" si="44">COUNTIF(E24:DG24,"ТЕХ")</f>
        <v>0</v>
      </c>
      <c r="ED24" s="62">
        <f t="shared" ref="ED24" si="45">COUNTIF(E24:DG24,"ФЗР")</f>
        <v>0</v>
      </c>
      <c r="EE24" s="64" t="e">
        <f>DH24*100/('кол-во часов'!#REF!*18)</f>
        <v>#REF!</v>
      </c>
      <c r="EF24" s="64" t="e">
        <f>DI24*100/('кол-во часов'!#REF!*18)</f>
        <v>#REF!</v>
      </c>
      <c r="EG24" s="64" t="e">
        <f>DJ24*100/('кол-во часов'!#REF!*17)</f>
        <v>#REF!</v>
      </c>
      <c r="EH24" s="64" t="e">
        <f>DK24*100/('кол-во часов'!#REF!*18)</f>
        <v>#REF!</v>
      </c>
      <c r="EI24" s="64" t="e">
        <f>DL24*100/('кол-во часов'!#REF!*18)</f>
        <v>#REF!</v>
      </c>
      <c r="EJ24" s="64" t="e">
        <f>DM24*100/('кол-во часов'!#REF!*18)</f>
        <v>#REF!</v>
      </c>
      <c r="EK24" s="64" t="e">
        <f>DN24*100/('кол-во часов'!#REF!*18)</f>
        <v>#REF!</v>
      </c>
      <c r="EL24" s="64" t="e">
        <f>DO24*100/('кол-во часов'!#REF!*18)</f>
        <v>#REF!</v>
      </c>
      <c r="EM24" s="64" t="e">
        <f>DP24*100/('кол-во часов'!#REF!*18)</f>
        <v>#REF!</v>
      </c>
      <c r="EN24" s="64" t="e">
        <f>DQ24*100/('кол-во часов'!#REF!*18)</f>
        <v>#REF!</v>
      </c>
      <c r="EO24" s="64" t="e">
        <f>DR24*100/('кол-во часов'!#REF!*18)</f>
        <v>#REF!</v>
      </c>
      <c r="EP24" s="64" t="e">
        <f>DS24*100/('кол-во часов'!#REF!*18)</f>
        <v>#REF!</v>
      </c>
      <c r="EQ24" s="64" t="e">
        <f>DT24*100/('кол-во часов'!#REF!*18)</f>
        <v>#REF!</v>
      </c>
      <c r="ER24" s="64" t="e">
        <f>DU24*100/('кол-во часов'!#REF!*18)</f>
        <v>#REF!</v>
      </c>
      <c r="ES24" s="64" t="e">
        <f>DV24*100/('кол-во часов'!#REF!*18)</f>
        <v>#REF!</v>
      </c>
      <c r="ET24" s="64" t="e">
        <f>DW24*100/('кол-во часов'!#REF!*18)</f>
        <v>#REF!</v>
      </c>
      <c r="EU24" s="64" t="e">
        <f>DX24*100/('кол-во часов'!#REF!*18)</f>
        <v>#REF!</v>
      </c>
      <c r="EV24" s="64" t="e">
        <f>DY24*100/('кол-во часов'!#REF!*18)</f>
        <v>#REF!</v>
      </c>
      <c r="EW24" s="64" t="e">
        <f>DZ24*100/('кол-во часов'!#REF!*18)</f>
        <v>#REF!</v>
      </c>
      <c r="EX24" s="64" t="e">
        <f>EA24*100/('кол-во часов'!#REF!*18)</f>
        <v>#REF!</v>
      </c>
      <c r="EY24" s="64" t="e">
        <f>EB24*100/('кол-во часов'!#REF!*18)</f>
        <v>#REF!</v>
      </c>
      <c r="EZ24" s="64" t="e">
        <f>EC24*100/('кол-во часов'!#REF!*18)</f>
        <v>#REF!</v>
      </c>
      <c r="FA24" s="64" t="e">
        <f>ED24*100/('кол-во часов'!#REF!*18)</f>
        <v>#REF!</v>
      </c>
    </row>
    <row r="25" spans="1:157" s="61" customFormat="1" ht="18" customHeight="1" x14ac:dyDescent="0.2">
      <c r="A25" s="59" t="s">
        <v>56</v>
      </c>
      <c r="B25" s="60" t="s">
        <v>57</v>
      </c>
      <c r="D25" s="48" t="s">
        <v>86</v>
      </c>
      <c r="E25" s="49"/>
      <c r="F25" s="50"/>
      <c r="G25" s="50"/>
      <c r="H25" s="50"/>
      <c r="I25" s="50"/>
      <c r="J25" s="50" t="s">
        <v>3</v>
      </c>
      <c r="K25" s="50"/>
      <c r="L25" s="50" t="s">
        <v>29</v>
      </c>
      <c r="M25" s="50"/>
      <c r="N25" s="50"/>
      <c r="O25" s="50" t="s">
        <v>35</v>
      </c>
      <c r="P25" s="50"/>
      <c r="Q25" s="50" t="s">
        <v>38</v>
      </c>
      <c r="R25" s="50" t="s">
        <v>1</v>
      </c>
      <c r="S25" s="50"/>
      <c r="T25" s="50" t="s">
        <v>27</v>
      </c>
      <c r="U25" s="50"/>
      <c r="V25" s="50" t="s">
        <v>22</v>
      </c>
      <c r="W25" s="50" t="s">
        <v>19</v>
      </c>
      <c r="X25" s="50"/>
      <c r="Y25" s="50"/>
      <c r="Z25" s="50" t="s">
        <v>40</v>
      </c>
      <c r="AA25" s="50"/>
      <c r="AB25" s="50" t="s">
        <v>32</v>
      </c>
      <c r="AC25" s="50" t="s">
        <v>25</v>
      </c>
      <c r="AD25" s="50"/>
      <c r="AE25" s="50"/>
      <c r="AF25" s="50"/>
      <c r="AG25" s="50" t="s">
        <v>7</v>
      </c>
      <c r="AH25" s="50"/>
      <c r="AI25" s="50"/>
      <c r="AJ25" s="50" t="s">
        <v>3</v>
      </c>
      <c r="AK25" s="50"/>
      <c r="AL25" s="50"/>
      <c r="AM25" s="50" t="s">
        <v>29</v>
      </c>
      <c r="AN25" s="50"/>
      <c r="AO25" s="50" t="s">
        <v>35</v>
      </c>
      <c r="AP25" s="50" t="s">
        <v>22</v>
      </c>
      <c r="AQ25" s="50"/>
      <c r="AR25" s="50"/>
      <c r="AS25" s="50" t="s">
        <v>38</v>
      </c>
      <c r="AT25" s="50" t="s">
        <v>27</v>
      </c>
      <c r="AU25" s="50"/>
      <c r="AV25" s="50" t="s">
        <v>1</v>
      </c>
      <c r="AW25" s="50"/>
      <c r="AX25" s="50"/>
      <c r="AY25" s="50" t="s">
        <v>19</v>
      </c>
      <c r="AZ25" s="50"/>
      <c r="BA25" s="50" t="s">
        <v>40</v>
      </c>
      <c r="BB25" s="50"/>
      <c r="BC25" s="50"/>
      <c r="BD25" s="50" t="s">
        <v>25</v>
      </c>
      <c r="BE25" s="50" t="s">
        <v>32</v>
      </c>
      <c r="BF25" s="50"/>
      <c r="BG25" s="50" t="s">
        <v>7</v>
      </c>
      <c r="BH25" s="50"/>
      <c r="BI25" s="50"/>
      <c r="BJ25" s="50" t="s">
        <v>22</v>
      </c>
      <c r="BK25" s="50"/>
      <c r="BL25" s="50"/>
      <c r="BM25" s="50"/>
      <c r="BN25" s="50"/>
      <c r="BO25" s="50" t="s">
        <v>3</v>
      </c>
      <c r="BP25" s="50"/>
      <c r="BQ25" s="50"/>
      <c r="BR25" s="50"/>
      <c r="BS25" s="50"/>
      <c r="BT25" s="50" t="s">
        <v>35</v>
      </c>
      <c r="BU25" s="50"/>
      <c r="BV25" s="50" t="s">
        <v>38</v>
      </c>
      <c r="BW25" s="50"/>
      <c r="BX25" s="50" t="s">
        <v>25</v>
      </c>
      <c r="BY25" s="50"/>
      <c r="BZ25" s="50"/>
      <c r="CA25" s="50"/>
      <c r="CB25" s="50" t="s">
        <v>29</v>
      </c>
      <c r="CC25" s="50"/>
      <c r="CD25" s="50" t="s">
        <v>27</v>
      </c>
      <c r="CE25" s="50"/>
      <c r="CF25" s="50" t="s">
        <v>1</v>
      </c>
      <c r="CG25" s="50" t="s">
        <v>7</v>
      </c>
      <c r="CH25" s="50"/>
      <c r="CI25" s="50" t="s">
        <v>19</v>
      </c>
      <c r="CJ25" s="50"/>
      <c r="CK25" s="50" t="s">
        <v>40</v>
      </c>
      <c r="CL25" s="51" t="s">
        <v>32</v>
      </c>
      <c r="CM25" s="50"/>
      <c r="CN25" s="50"/>
      <c r="CO25" s="50"/>
      <c r="CP25" s="50" t="s">
        <v>35</v>
      </c>
      <c r="CQ25" s="50" t="s">
        <v>38</v>
      </c>
      <c r="CR25" s="50"/>
      <c r="CS25" s="50" t="s">
        <v>22</v>
      </c>
      <c r="CT25" s="50" t="s">
        <v>1</v>
      </c>
      <c r="CU25" s="50"/>
      <c r="CV25" s="50" t="s">
        <v>27</v>
      </c>
      <c r="CW25" s="50"/>
      <c r="CX25" s="50" t="s">
        <v>40</v>
      </c>
      <c r="CY25" s="50" t="s">
        <v>25</v>
      </c>
      <c r="CZ25" s="50" t="s">
        <v>3</v>
      </c>
      <c r="DA25" s="50"/>
      <c r="DB25" s="50" t="s">
        <v>19</v>
      </c>
      <c r="DC25" s="50" t="s">
        <v>7</v>
      </c>
      <c r="DD25" s="50"/>
      <c r="DE25" s="50" t="s">
        <v>32</v>
      </c>
      <c r="DF25" s="50" t="s">
        <v>29</v>
      </c>
      <c r="DG25" s="50"/>
      <c r="DH25" s="62">
        <f t="shared" si="0"/>
        <v>4</v>
      </c>
      <c r="DI25" s="63">
        <f t="shared" si="1"/>
        <v>0</v>
      </c>
      <c r="DJ25" s="62">
        <f t="shared" si="2"/>
        <v>4</v>
      </c>
      <c r="DK25" s="62">
        <f t="shared" si="3"/>
        <v>4</v>
      </c>
      <c r="DL25" s="62">
        <f t="shared" si="4"/>
        <v>0</v>
      </c>
      <c r="DM25" s="62">
        <f t="shared" si="5"/>
        <v>4</v>
      </c>
      <c r="DN25" s="62">
        <f t="shared" si="6"/>
        <v>4</v>
      </c>
      <c r="DO25" s="62">
        <f t="shared" si="7"/>
        <v>4</v>
      </c>
      <c r="DP25" s="62">
        <f t="shared" si="8"/>
        <v>4</v>
      </c>
      <c r="DQ25" s="62">
        <f t="shared" si="9"/>
        <v>4</v>
      </c>
      <c r="DR25" s="62">
        <f t="shared" si="10"/>
        <v>4</v>
      </c>
      <c r="DS25" s="62">
        <f t="shared" si="11"/>
        <v>4</v>
      </c>
      <c r="DT25" s="62">
        <f t="shared" si="12"/>
        <v>4</v>
      </c>
      <c r="DU25" s="62">
        <f t="shared" si="13"/>
        <v>4</v>
      </c>
      <c r="DV25" s="62">
        <f t="shared" si="14"/>
        <v>0</v>
      </c>
      <c r="DW25" s="62">
        <f t="shared" si="15"/>
        <v>0</v>
      </c>
      <c r="DX25" s="62">
        <f t="shared" si="16"/>
        <v>0</v>
      </c>
      <c r="DY25" s="62">
        <f t="shared" si="17"/>
        <v>0</v>
      </c>
      <c r="DZ25" s="62">
        <f t="shared" si="18"/>
        <v>0</v>
      </c>
      <c r="EA25" s="62">
        <f t="shared" si="19"/>
        <v>0</v>
      </c>
      <c r="EB25" s="62">
        <f t="shared" si="20"/>
        <v>0</v>
      </c>
      <c r="EC25" s="62">
        <f t="shared" si="21"/>
        <v>0</v>
      </c>
      <c r="ED25" s="62">
        <f t="shared" si="22"/>
        <v>0</v>
      </c>
      <c r="EE25" s="64" t="e">
        <f>DH25*100/('кол-во часов'!#REF!*18)</f>
        <v>#REF!</v>
      </c>
      <c r="EF25" s="64" t="e">
        <f>DI25*100/('кол-во часов'!#REF!*18)</f>
        <v>#REF!</v>
      </c>
      <c r="EG25" s="64" t="e">
        <f>DJ25*100/('кол-во часов'!#REF!*17)</f>
        <v>#REF!</v>
      </c>
      <c r="EH25" s="64" t="e">
        <f>DK25*100/('кол-во часов'!#REF!*18)</f>
        <v>#REF!</v>
      </c>
      <c r="EI25" s="64" t="e">
        <f>DL25*100/('кол-во часов'!#REF!*18)</f>
        <v>#REF!</v>
      </c>
      <c r="EJ25" s="64" t="e">
        <f>DM25*100/('кол-во часов'!#REF!*18)</f>
        <v>#REF!</v>
      </c>
      <c r="EK25" s="64" t="e">
        <f>DN25*100/('кол-во часов'!#REF!*18)</f>
        <v>#REF!</v>
      </c>
      <c r="EL25" s="64" t="e">
        <f>DO25*100/('кол-во часов'!#REF!*18)</f>
        <v>#REF!</v>
      </c>
      <c r="EM25" s="64" t="e">
        <f>DP25*100/('кол-во часов'!#REF!*18)</f>
        <v>#REF!</v>
      </c>
      <c r="EN25" s="64" t="e">
        <f>DQ25*100/('кол-во часов'!#REF!*18)</f>
        <v>#REF!</v>
      </c>
      <c r="EO25" s="64" t="e">
        <f>DR25*100/('кол-во часов'!#REF!*18)</f>
        <v>#REF!</v>
      </c>
      <c r="EP25" s="64" t="e">
        <f>DS25*100/('кол-во часов'!#REF!*18)</f>
        <v>#REF!</v>
      </c>
      <c r="EQ25" s="64" t="e">
        <f>DT25*100/('кол-во часов'!#REF!*18)</f>
        <v>#REF!</v>
      </c>
      <c r="ER25" s="64" t="e">
        <f>DU25*100/('кол-во часов'!#REF!*18)</f>
        <v>#REF!</v>
      </c>
      <c r="ES25" s="64" t="e">
        <f>DV25*100/('кол-во часов'!#REF!*18)</f>
        <v>#REF!</v>
      </c>
      <c r="ET25" s="64" t="e">
        <f>DW25*100/('кол-во часов'!#REF!*18)</f>
        <v>#REF!</v>
      </c>
      <c r="EU25" s="64" t="e">
        <f>DX25*100/('кол-во часов'!#REF!*18)</f>
        <v>#REF!</v>
      </c>
      <c r="EV25" s="64" t="e">
        <f>DY25*100/('кол-во часов'!#REF!*18)</f>
        <v>#REF!</v>
      </c>
      <c r="EW25" s="64" t="e">
        <f>DZ25*100/('кол-во часов'!#REF!*18)</f>
        <v>#REF!</v>
      </c>
      <c r="EX25" s="64" t="e">
        <f>EA25*100/('кол-во часов'!#REF!*18)</f>
        <v>#REF!</v>
      </c>
      <c r="EY25" s="64" t="e">
        <f>EB25*100/('кол-во часов'!#REF!*18)</f>
        <v>#REF!</v>
      </c>
      <c r="EZ25" s="64" t="e">
        <f>EC25*100/('кол-во часов'!#REF!*18)</f>
        <v>#REF!</v>
      </c>
      <c r="FA25" s="64" t="e">
        <f>ED25*100/('кол-во часов'!#REF!*18)</f>
        <v>#REF!</v>
      </c>
    </row>
    <row r="26" spans="1:157" s="61" customFormat="1" ht="17.45" customHeight="1" x14ac:dyDescent="0.2">
      <c r="A26" s="59" t="s">
        <v>34</v>
      </c>
      <c r="B26" s="60" t="s">
        <v>35</v>
      </c>
      <c r="D26" s="48" t="s">
        <v>48</v>
      </c>
      <c r="E26" s="49"/>
      <c r="F26" s="50"/>
      <c r="G26" s="50"/>
      <c r="H26" s="50"/>
      <c r="I26" s="50"/>
      <c r="J26" s="50"/>
      <c r="K26" s="50"/>
      <c r="L26" s="50" t="s">
        <v>3</v>
      </c>
      <c r="M26" s="50"/>
      <c r="N26" s="50"/>
      <c r="O26" s="50" t="s">
        <v>1</v>
      </c>
      <c r="P26" s="50"/>
      <c r="Q26" s="50" t="s">
        <v>5</v>
      </c>
      <c r="R26" s="50" t="s">
        <v>38</v>
      </c>
      <c r="S26" s="50"/>
      <c r="T26" s="50" t="s">
        <v>7</v>
      </c>
      <c r="U26" s="50"/>
      <c r="V26" s="50" t="s">
        <v>22</v>
      </c>
      <c r="W26" s="50"/>
      <c r="X26" s="50" t="s">
        <v>19</v>
      </c>
      <c r="Y26" s="50"/>
      <c r="Z26" s="50" t="s">
        <v>35</v>
      </c>
      <c r="AA26" s="50" t="s">
        <v>40</v>
      </c>
      <c r="AB26" s="50"/>
      <c r="AC26" s="50" t="s">
        <v>25</v>
      </c>
      <c r="AD26" s="50"/>
      <c r="AE26" s="50"/>
      <c r="AF26" s="50"/>
      <c r="AG26" s="50" t="s">
        <v>32</v>
      </c>
      <c r="AH26" s="50"/>
      <c r="AI26" s="50"/>
      <c r="AJ26" s="50"/>
      <c r="AK26" s="50"/>
      <c r="AL26" s="50"/>
      <c r="AM26" s="50" t="s">
        <v>38</v>
      </c>
      <c r="AN26" s="50"/>
      <c r="AO26" s="50" t="s">
        <v>1</v>
      </c>
      <c r="AP26" s="50"/>
      <c r="AQ26" s="50"/>
      <c r="AR26" s="50" t="s">
        <v>5</v>
      </c>
      <c r="AS26" s="50"/>
      <c r="AT26" s="50" t="s">
        <v>7</v>
      </c>
      <c r="AU26" s="50"/>
      <c r="AV26" s="50" t="s">
        <v>19</v>
      </c>
      <c r="AW26" s="50"/>
      <c r="AX26" s="50" t="s">
        <v>22</v>
      </c>
      <c r="AY26" s="50"/>
      <c r="AZ26" s="50" t="s">
        <v>35</v>
      </c>
      <c r="BA26" s="50" t="s">
        <v>40</v>
      </c>
      <c r="BB26" s="50"/>
      <c r="BC26" s="50" t="s">
        <v>3</v>
      </c>
      <c r="BD26" s="50" t="s">
        <v>25</v>
      </c>
      <c r="BE26" s="50"/>
      <c r="BF26" s="50" t="s">
        <v>32</v>
      </c>
      <c r="BG26" s="50"/>
      <c r="BH26" s="50"/>
      <c r="BI26" s="50"/>
      <c r="BJ26" s="50" t="s">
        <v>38</v>
      </c>
      <c r="BK26" s="50"/>
      <c r="BL26" s="50" t="s">
        <v>1</v>
      </c>
      <c r="BM26" s="50" t="s">
        <v>35</v>
      </c>
      <c r="BN26" s="50" t="s">
        <v>5</v>
      </c>
      <c r="BO26" s="50"/>
      <c r="BP26" s="50"/>
      <c r="BQ26" s="50"/>
      <c r="BR26" s="50" t="s">
        <v>7</v>
      </c>
      <c r="BS26" s="50"/>
      <c r="BT26" s="50"/>
      <c r="BU26" s="50"/>
      <c r="BV26" s="50" t="s">
        <v>40</v>
      </c>
      <c r="BW26" s="50" t="s">
        <v>3</v>
      </c>
      <c r="BX26" s="50" t="s">
        <v>32</v>
      </c>
      <c r="BY26" s="50"/>
      <c r="BZ26" s="50" t="s">
        <v>25</v>
      </c>
      <c r="CA26" s="50"/>
      <c r="CB26" s="50" t="s">
        <v>22</v>
      </c>
      <c r="CC26" s="50"/>
      <c r="CD26" s="55" t="s">
        <v>85</v>
      </c>
      <c r="CE26" s="50"/>
      <c r="CF26" s="55" t="s">
        <v>1</v>
      </c>
      <c r="CG26" s="50" t="s">
        <v>19</v>
      </c>
      <c r="CH26" s="50"/>
      <c r="CI26" s="50"/>
      <c r="CJ26" s="55" t="s">
        <v>5</v>
      </c>
      <c r="CK26" s="50"/>
      <c r="CL26" s="58" t="s">
        <v>85</v>
      </c>
      <c r="CM26" s="50"/>
      <c r="CN26" s="50"/>
      <c r="CO26" s="50" t="s">
        <v>38</v>
      </c>
      <c r="CP26" s="50"/>
      <c r="CQ26" s="50" t="s">
        <v>7</v>
      </c>
      <c r="CR26" s="50"/>
      <c r="CS26" s="50" t="s">
        <v>25</v>
      </c>
      <c r="CT26" s="50"/>
      <c r="CU26" s="50" t="s">
        <v>3</v>
      </c>
      <c r="CV26" s="50" t="s">
        <v>35</v>
      </c>
      <c r="CW26" s="50"/>
      <c r="CX26" s="50" t="s">
        <v>19</v>
      </c>
      <c r="CY26" s="50"/>
      <c r="CZ26" s="50" t="s">
        <v>22</v>
      </c>
      <c r="DA26" s="50"/>
      <c r="DB26" s="50"/>
      <c r="DC26" s="50" t="s">
        <v>40</v>
      </c>
      <c r="DD26" s="50"/>
      <c r="DE26" s="50" t="s">
        <v>32</v>
      </c>
      <c r="DF26" s="50"/>
      <c r="DG26" s="50"/>
      <c r="DH26" s="62">
        <f t="shared" si="0"/>
        <v>4</v>
      </c>
      <c r="DI26" s="63">
        <f t="shared" si="1"/>
        <v>4</v>
      </c>
      <c r="DJ26" s="62">
        <f t="shared" si="2"/>
        <v>0</v>
      </c>
      <c r="DK26" s="62">
        <f t="shared" si="3"/>
        <v>0</v>
      </c>
      <c r="DL26" s="62">
        <f t="shared" si="4"/>
        <v>0</v>
      </c>
      <c r="DM26" s="62">
        <f t="shared" si="5"/>
        <v>4</v>
      </c>
      <c r="DN26" s="62">
        <f t="shared" si="6"/>
        <v>4</v>
      </c>
      <c r="DO26" s="62">
        <f t="shared" si="7"/>
        <v>4</v>
      </c>
      <c r="DP26" s="62">
        <f t="shared" si="8"/>
        <v>4</v>
      </c>
      <c r="DQ26" s="62">
        <f t="shared" si="9"/>
        <v>4</v>
      </c>
      <c r="DR26" s="62">
        <f t="shared" si="10"/>
        <v>4</v>
      </c>
      <c r="DS26" s="62">
        <f t="shared" si="11"/>
        <v>4</v>
      </c>
      <c r="DT26" s="62">
        <f t="shared" si="12"/>
        <v>4</v>
      </c>
      <c r="DU26" s="62">
        <f t="shared" si="13"/>
        <v>4</v>
      </c>
      <c r="DV26" s="62">
        <f t="shared" si="14"/>
        <v>0</v>
      </c>
      <c r="DW26" s="62">
        <f t="shared" si="15"/>
        <v>0</v>
      </c>
      <c r="DX26" s="62">
        <f t="shared" si="16"/>
        <v>0</v>
      </c>
      <c r="DY26" s="62">
        <f t="shared" si="17"/>
        <v>0</v>
      </c>
      <c r="DZ26" s="62">
        <f t="shared" si="18"/>
        <v>0</v>
      </c>
      <c r="EA26" s="62">
        <f t="shared" si="19"/>
        <v>0</v>
      </c>
      <c r="EB26" s="62">
        <f t="shared" si="20"/>
        <v>0</v>
      </c>
      <c r="EC26" s="62">
        <f t="shared" si="21"/>
        <v>0</v>
      </c>
      <c r="ED26" s="62">
        <f t="shared" si="22"/>
        <v>0</v>
      </c>
      <c r="EE26" s="64">
        <f>DH26*100/('кол-во часов'!B23*18)</f>
        <v>7.4074074074074074</v>
      </c>
      <c r="EF26" s="64">
        <f>DI26*100/('кол-во часов'!C23*18)</f>
        <v>4.4444444444444446</v>
      </c>
      <c r="EG26" s="64" t="e">
        <f>DJ26*100/('кол-во часов'!D23*17)</f>
        <v>#DIV/0!</v>
      </c>
      <c r="EH26" s="64" t="e">
        <f>DK26*100/('кол-во часов'!E23*18)</f>
        <v>#DIV/0!</v>
      </c>
      <c r="EI26" s="64" t="e">
        <f>DL26*100/('кол-во часов'!F23*18)</f>
        <v>#DIV/0!</v>
      </c>
      <c r="EJ26" s="64">
        <f>DM26*100/('кол-во часов'!G23*18)</f>
        <v>22.222222222222221</v>
      </c>
      <c r="EK26" s="64">
        <f>DN26*100/('кол-во часов'!H23*18)</f>
        <v>22.222222222222221</v>
      </c>
      <c r="EL26" s="64">
        <f>DO26*100/('кол-во часов'!I23*18)</f>
        <v>22.222222222222221</v>
      </c>
      <c r="EM26" s="64">
        <f>DP26*100/('кол-во часов'!J23*18)</f>
        <v>5.5555555555555554</v>
      </c>
      <c r="EN26" s="64">
        <f>DQ26*100/('кол-во часов'!K23*18)</f>
        <v>7.4074074074074074</v>
      </c>
      <c r="EO26" s="64">
        <f>DR26*100/('кол-во часов'!L23*18)</f>
        <v>5.5555555555555554</v>
      </c>
      <c r="EP26" s="64">
        <f>DS26*100/('кол-во часов'!M23*18)</f>
        <v>11.111111111111111</v>
      </c>
      <c r="EQ26" s="64">
        <f>DT26*100/('кол-во часов'!N23*18)</f>
        <v>22.222222222222221</v>
      </c>
      <c r="ER26" s="64">
        <f>DU26*100/('кол-во часов'!O23*18)</f>
        <v>7.4074074074074074</v>
      </c>
      <c r="ES26" s="64" t="e">
        <f>DV26*100/('кол-во часов'!P23*18)</f>
        <v>#DIV/0!</v>
      </c>
      <c r="ET26" s="64" t="e">
        <f>DW26*100/('кол-во часов'!Q23*18)</f>
        <v>#DIV/0!</v>
      </c>
      <c r="EU26" s="64" t="e">
        <f>DX26*100/('кол-во часов'!R23*18)</f>
        <v>#DIV/0!</v>
      </c>
      <c r="EV26" s="64" t="e">
        <f>DY26*100/('кол-во часов'!S23*18)</f>
        <v>#DIV/0!</v>
      </c>
      <c r="EW26" s="64">
        <f>DZ26*100/('кол-во часов'!T23*18)</f>
        <v>0</v>
      </c>
      <c r="EX26" s="64" t="e">
        <f>EA26*100/('кол-во часов'!U23*18)</f>
        <v>#DIV/0!</v>
      </c>
      <c r="EY26" s="64">
        <f>EB26*100/('кол-во часов'!V23*18)</f>
        <v>0</v>
      </c>
      <c r="EZ26" s="64" t="e">
        <f>EC26*100/('кол-во часов'!W23*18)</f>
        <v>#DIV/0!</v>
      </c>
      <c r="FA26" s="64">
        <f>ED26*100/('кол-во часов'!X23*18)</f>
        <v>0</v>
      </c>
    </row>
    <row r="27" spans="1:157" s="61" customFormat="1" ht="18" customHeight="1" x14ac:dyDescent="0.2">
      <c r="A27" s="59" t="s">
        <v>71</v>
      </c>
      <c r="B27" s="60" t="s">
        <v>15</v>
      </c>
      <c r="D27" s="48" t="s">
        <v>64</v>
      </c>
      <c r="E27" s="49"/>
      <c r="F27" s="50"/>
      <c r="G27" s="50"/>
      <c r="H27" s="50"/>
      <c r="I27" s="50"/>
      <c r="J27" s="50"/>
      <c r="K27" s="50" t="s">
        <v>3</v>
      </c>
      <c r="L27" s="50"/>
      <c r="M27" s="50"/>
      <c r="N27" s="50" t="s">
        <v>38</v>
      </c>
      <c r="O27" s="50" t="s">
        <v>1</v>
      </c>
      <c r="P27" s="50"/>
      <c r="Q27" s="50" t="s">
        <v>5</v>
      </c>
      <c r="R27" s="50"/>
      <c r="S27" s="50"/>
      <c r="T27" s="50" t="s">
        <v>7</v>
      </c>
      <c r="U27" s="50"/>
      <c r="V27" s="50" t="s">
        <v>19</v>
      </c>
      <c r="W27" s="50"/>
      <c r="X27" s="50" t="s">
        <v>22</v>
      </c>
      <c r="Y27" s="50"/>
      <c r="Z27" s="50" t="s">
        <v>40</v>
      </c>
      <c r="AA27" s="50"/>
      <c r="AB27" s="50" t="s">
        <v>25</v>
      </c>
      <c r="AC27" s="50"/>
      <c r="AD27" s="50" t="s">
        <v>35</v>
      </c>
      <c r="AE27" s="50"/>
      <c r="AF27" s="50"/>
      <c r="AG27" s="50" t="s">
        <v>32</v>
      </c>
      <c r="AH27" s="50"/>
      <c r="AI27" s="50"/>
      <c r="AJ27" s="50"/>
      <c r="AK27" s="50"/>
      <c r="AL27" s="50"/>
      <c r="AM27" s="50"/>
      <c r="AN27" s="50"/>
      <c r="AO27" s="50" t="s">
        <v>1</v>
      </c>
      <c r="AP27" s="50" t="s">
        <v>38</v>
      </c>
      <c r="AQ27" s="50"/>
      <c r="AR27" s="50" t="s">
        <v>5</v>
      </c>
      <c r="AS27" s="50"/>
      <c r="AT27" s="50" t="s">
        <v>7</v>
      </c>
      <c r="AU27" s="50"/>
      <c r="AV27" s="50" t="s">
        <v>22</v>
      </c>
      <c r="AW27" s="50"/>
      <c r="AX27" s="50" t="s">
        <v>19</v>
      </c>
      <c r="AY27" s="50"/>
      <c r="AZ27" s="50" t="s">
        <v>40</v>
      </c>
      <c r="BA27" s="50" t="s">
        <v>35</v>
      </c>
      <c r="BB27" s="50"/>
      <c r="BC27" s="50" t="s">
        <v>3</v>
      </c>
      <c r="BD27" s="50"/>
      <c r="BE27" s="50" t="s">
        <v>25</v>
      </c>
      <c r="BF27" s="50"/>
      <c r="BG27" s="50" t="s">
        <v>32</v>
      </c>
      <c r="BH27" s="50"/>
      <c r="BI27" s="50"/>
      <c r="BJ27" s="50" t="s">
        <v>38</v>
      </c>
      <c r="BK27" s="50"/>
      <c r="BL27" s="51" t="s">
        <v>1</v>
      </c>
      <c r="BM27" s="50" t="s">
        <v>35</v>
      </c>
      <c r="BN27" s="50" t="s">
        <v>5</v>
      </c>
      <c r="BO27" s="50"/>
      <c r="BP27" s="50"/>
      <c r="BQ27" s="50"/>
      <c r="BR27" s="50"/>
      <c r="BS27" s="50"/>
      <c r="BT27" s="50" t="s">
        <v>7</v>
      </c>
      <c r="BU27" s="50" t="s">
        <v>3</v>
      </c>
      <c r="BV27" s="50" t="s">
        <v>40</v>
      </c>
      <c r="BW27" s="50"/>
      <c r="BX27" s="50" t="s">
        <v>32</v>
      </c>
      <c r="BY27" s="50" t="s">
        <v>25</v>
      </c>
      <c r="BZ27" s="50"/>
      <c r="CA27" s="50"/>
      <c r="CB27" s="50" t="s">
        <v>22</v>
      </c>
      <c r="CC27" s="50"/>
      <c r="CD27" s="55" t="s">
        <v>85</v>
      </c>
      <c r="CE27" s="50"/>
      <c r="CF27" s="55" t="s">
        <v>1</v>
      </c>
      <c r="CG27" s="50" t="s">
        <v>19</v>
      </c>
      <c r="CH27" s="50"/>
      <c r="CI27" s="50"/>
      <c r="CJ27" s="55" t="s">
        <v>5</v>
      </c>
      <c r="CK27" s="50"/>
      <c r="CL27" s="55" t="s">
        <v>85</v>
      </c>
      <c r="CM27" s="50"/>
      <c r="CN27" s="50"/>
      <c r="CO27" s="50" t="s">
        <v>35</v>
      </c>
      <c r="CP27" s="50" t="s">
        <v>38</v>
      </c>
      <c r="CQ27" s="50"/>
      <c r="CR27" s="50" t="s">
        <v>7</v>
      </c>
      <c r="CS27" s="50"/>
      <c r="CT27" s="50" t="s">
        <v>25</v>
      </c>
      <c r="CU27" s="50" t="s">
        <v>3</v>
      </c>
      <c r="CV27" s="50"/>
      <c r="CW27" s="50" t="s">
        <v>19</v>
      </c>
      <c r="CX27" s="50"/>
      <c r="CY27" s="50" t="s">
        <v>22</v>
      </c>
      <c r="CZ27" s="50"/>
      <c r="DA27" s="50"/>
      <c r="DB27" s="50"/>
      <c r="DC27" s="50" t="s">
        <v>40</v>
      </c>
      <c r="DD27" s="50"/>
      <c r="DE27" s="50" t="s">
        <v>32</v>
      </c>
      <c r="DF27" s="50"/>
      <c r="DG27" s="50"/>
      <c r="DH27" s="62">
        <f t="shared" si="0"/>
        <v>4</v>
      </c>
      <c r="DI27" s="63">
        <f t="shared" si="1"/>
        <v>4</v>
      </c>
      <c r="DJ27" s="62">
        <f t="shared" si="2"/>
        <v>0</v>
      </c>
      <c r="DK27" s="62">
        <f t="shared" si="3"/>
        <v>0</v>
      </c>
      <c r="DL27" s="62">
        <f t="shared" si="4"/>
        <v>0</v>
      </c>
      <c r="DM27" s="62">
        <f t="shared" si="5"/>
        <v>4</v>
      </c>
      <c r="DN27" s="62">
        <f t="shared" si="6"/>
        <v>4</v>
      </c>
      <c r="DO27" s="62">
        <f t="shared" si="7"/>
        <v>4</v>
      </c>
      <c r="DP27" s="62">
        <f t="shared" si="8"/>
        <v>4</v>
      </c>
      <c r="DQ27" s="62">
        <f t="shared" si="9"/>
        <v>4</v>
      </c>
      <c r="DR27" s="62">
        <f t="shared" si="10"/>
        <v>4</v>
      </c>
      <c r="DS27" s="62">
        <f t="shared" si="11"/>
        <v>4</v>
      </c>
      <c r="DT27" s="62">
        <f t="shared" si="12"/>
        <v>4</v>
      </c>
      <c r="DU27" s="62">
        <f t="shared" si="13"/>
        <v>4</v>
      </c>
      <c r="DV27" s="62">
        <f t="shared" si="14"/>
        <v>0</v>
      </c>
      <c r="DW27" s="62">
        <f t="shared" si="15"/>
        <v>0</v>
      </c>
      <c r="DX27" s="62">
        <f t="shared" si="16"/>
        <v>0</v>
      </c>
      <c r="DY27" s="62">
        <f t="shared" si="17"/>
        <v>0</v>
      </c>
      <c r="DZ27" s="62">
        <f t="shared" si="18"/>
        <v>0</v>
      </c>
      <c r="EA27" s="62">
        <f t="shared" si="19"/>
        <v>0</v>
      </c>
      <c r="EB27" s="62">
        <f t="shared" si="20"/>
        <v>0</v>
      </c>
      <c r="EC27" s="62">
        <f t="shared" si="21"/>
        <v>0</v>
      </c>
      <c r="ED27" s="62">
        <f t="shared" si="22"/>
        <v>0</v>
      </c>
      <c r="EE27" s="64">
        <f>DH27*100/('кол-во часов'!B24*18)</f>
        <v>5.5555555555555554</v>
      </c>
      <c r="EF27" s="64">
        <f>DI27*100/('кол-во часов'!C24*18)</f>
        <v>4.4444444444444446</v>
      </c>
      <c r="EG27" s="64" t="e">
        <f>DJ27*100/('кол-во часов'!D24*17)</f>
        <v>#DIV/0!</v>
      </c>
      <c r="EH27" s="64" t="e">
        <f>DK27*100/('кол-во часов'!E24*18)</f>
        <v>#DIV/0!</v>
      </c>
      <c r="EI27" s="64" t="e">
        <f>DL27*100/('кол-во часов'!F24*18)</f>
        <v>#DIV/0!</v>
      </c>
      <c r="EJ27" s="64">
        <f>DM27*100/('кол-во часов'!G24*18)</f>
        <v>22.222222222222221</v>
      </c>
      <c r="EK27" s="64">
        <f>DN27*100/('кол-во часов'!H24*18)</f>
        <v>22.222222222222221</v>
      </c>
      <c r="EL27" s="64">
        <f>DO27*100/('кол-во часов'!I24*18)</f>
        <v>22.222222222222221</v>
      </c>
      <c r="EM27" s="64">
        <f>DP27*100/('кол-во часов'!J24*18)</f>
        <v>5.5555555555555554</v>
      </c>
      <c r="EN27" s="64">
        <f>DQ27*100/('кол-во часов'!K24*18)</f>
        <v>7.4074074074074074</v>
      </c>
      <c r="EO27" s="64">
        <f>DR27*100/('кол-во часов'!L24*18)</f>
        <v>5.5555555555555554</v>
      </c>
      <c r="EP27" s="64">
        <f>DS27*100/('кол-во часов'!M24*18)</f>
        <v>11.111111111111111</v>
      </c>
      <c r="EQ27" s="64">
        <f>DT27*100/('кол-во часов'!N24*18)</f>
        <v>22.222222222222221</v>
      </c>
      <c r="ER27" s="64">
        <f>DU27*100/('кол-во часов'!O24*18)</f>
        <v>7.4074074074074074</v>
      </c>
      <c r="ES27" s="64" t="e">
        <f>DV27*100/('кол-во часов'!P24*18)</f>
        <v>#DIV/0!</v>
      </c>
      <c r="ET27" s="64" t="e">
        <f>DW27*100/('кол-во часов'!Q24*18)</f>
        <v>#DIV/0!</v>
      </c>
      <c r="EU27" s="64" t="e">
        <f>DX27*100/('кол-во часов'!R24*18)</f>
        <v>#DIV/0!</v>
      </c>
      <c r="EV27" s="64" t="e">
        <f>DY27*100/('кол-во часов'!S24*18)</f>
        <v>#DIV/0!</v>
      </c>
      <c r="EW27" s="64">
        <f>DZ27*100/('кол-во часов'!T24*18)</f>
        <v>0</v>
      </c>
      <c r="EX27" s="64" t="e">
        <f>EA27*100/('кол-во часов'!U24*18)</f>
        <v>#DIV/0!</v>
      </c>
      <c r="EY27" s="64">
        <f>EB27*100/('кол-во часов'!V24*18)</f>
        <v>0</v>
      </c>
      <c r="EZ27" s="64" t="e">
        <f>EC27*100/('кол-во часов'!W24*18)</f>
        <v>#DIV/0!</v>
      </c>
      <c r="FA27" s="64">
        <f>ED27*100/('кол-во часов'!X24*18)</f>
        <v>0</v>
      </c>
    </row>
    <row r="28" spans="1:157" s="61" customFormat="1" ht="18" customHeight="1" x14ac:dyDescent="0.2">
      <c r="A28" s="65" t="s">
        <v>55</v>
      </c>
      <c r="B28" s="66" t="s">
        <v>54</v>
      </c>
      <c r="D28" s="48" t="s">
        <v>49</v>
      </c>
      <c r="E28" s="49"/>
      <c r="F28" s="50"/>
      <c r="G28" s="50"/>
      <c r="H28" s="50"/>
      <c r="I28" s="50"/>
      <c r="J28" s="50"/>
      <c r="K28" s="50"/>
      <c r="L28" s="50" t="s">
        <v>3</v>
      </c>
      <c r="M28" s="50"/>
      <c r="N28" s="50" t="s">
        <v>1</v>
      </c>
      <c r="O28" s="50" t="s">
        <v>38</v>
      </c>
      <c r="P28" s="50"/>
      <c r="Q28" s="50" t="s">
        <v>7</v>
      </c>
      <c r="R28" s="50"/>
      <c r="S28" s="50"/>
      <c r="T28" s="50" t="s">
        <v>5</v>
      </c>
      <c r="U28" s="50"/>
      <c r="V28" s="50" t="s">
        <v>22</v>
      </c>
      <c r="W28" s="50"/>
      <c r="X28" s="50" t="s">
        <v>19</v>
      </c>
      <c r="Y28" s="50"/>
      <c r="Z28" s="50" t="s">
        <v>25</v>
      </c>
      <c r="AA28" s="50"/>
      <c r="AB28" s="50" t="s">
        <v>40</v>
      </c>
      <c r="AC28" s="50"/>
      <c r="AD28" s="50" t="s">
        <v>32</v>
      </c>
      <c r="AE28" s="50"/>
      <c r="AF28" s="50"/>
      <c r="AG28" s="50" t="s">
        <v>35</v>
      </c>
      <c r="AH28" s="50"/>
      <c r="AI28" s="50"/>
      <c r="AJ28" s="50" t="s">
        <v>38</v>
      </c>
      <c r="AK28" s="50"/>
      <c r="AL28" s="50" t="s">
        <v>3</v>
      </c>
      <c r="AM28" s="50" t="s">
        <v>1</v>
      </c>
      <c r="AN28" s="50"/>
      <c r="AO28" s="50"/>
      <c r="AP28" s="50" t="s">
        <v>5</v>
      </c>
      <c r="AQ28" s="50"/>
      <c r="AR28" s="50" t="s">
        <v>7</v>
      </c>
      <c r="AS28" s="50"/>
      <c r="AT28" s="50" t="s">
        <v>19</v>
      </c>
      <c r="AU28" s="50"/>
      <c r="AV28" s="50" t="s">
        <v>22</v>
      </c>
      <c r="AW28" s="50"/>
      <c r="AX28" s="50" t="s">
        <v>40</v>
      </c>
      <c r="AY28" s="50"/>
      <c r="AZ28" s="50" t="s">
        <v>25</v>
      </c>
      <c r="BA28" s="50" t="s">
        <v>32</v>
      </c>
      <c r="BB28" s="50"/>
      <c r="BC28" s="50"/>
      <c r="BD28" s="50" t="s">
        <v>35</v>
      </c>
      <c r="BE28" s="50"/>
      <c r="BF28" s="50" t="s">
        <v>1</v>
      </c>
      <c r="BG28" s="50" t="s">
        <v>3</v>
      </c>
      <c r="BH28" s="50"/>
      <c r="BI28" s="50"/>
      <c r="BJ28" s="50" t="s">
        <v>5</v>
      </c>
      <c r="BK28" s="50"/>
      <c r="BL28" s="51" t="s">
        <v>7</v>
      </c>
      <c r="BM28" s="50" t="s">
        <v>35</v>
      </c>
      <c r="BN28" s="50" t="s">
        <v>19</v>
      </c>
      <c r="BO28" s="50"/>
      <c r="BP28" s="50"/>
      <c r="BQ28" s="50" t="s">
        <v>22</v>
      </c>
      <c r="BR28" s="50"/>
      <c r="BS28" s="50" t="s">
        <v>25</v>
      </c>
      <c r="BT28" s="50" t="s">
        <v>38</v>
      </c>
      <c r="BU28" s="50"/>
      <c r="BV28" s="50"/>
      <c r="BW28" s="50" t="s">
        <v>40</v>
      </c>
      <c r="BX28" s="50"/>
      <c r="BY28" s="50"/>
      <c r="BZ28" s="50"/>
      <c r="CA28" s="50"/>
      <c r="CB28" s="50"/>
      <c r="CC28" s="50"/>
      <c r="CD28" s="50" t="s">
        <v>32</v>
      </c>
      <c r="CE28" s="50"/>
      <c r="CF28" s="50"/>
      <c r="CG28" s="50" t="s">
        <v>7</v>
      </c>
      <c r="CH28" s="50"/>
      <c r="CI28" s="50"/>
      <c r="CJ28" s="50"/>
      <c r="CK28" s="50" t="s">
        <v>38</v>
      </c>
      <c r="CL28" s="50"/>
      <c r="CM28" s="50" t="s">
        <v>3</v>
      </c>
      <c r="CN28" s="50"/>
      <c r="CO28" s="50" t="s">
        <v>35</v>
      </c>
      <c r="CP28" s="50" t="s">
        <v>5</v>
      </c>
      <c r="CQ28" s="50"/>
      <c r="CR28" s="50" t="s">
        <v>1</v>
      </c>
      <c r="CS28" s="50"/>
      <c r="CT28" s="50" t="s">
        <v>22</v>
      </c>
      <c r="CU28" s="50"/>
      <c r="CV28" s="50" t="s">
        <v>40</v>
      </c>
      <c r="CW28" s="50"/>
      <c r="CX28" s="50" t="s">
        <v>19</v>
      </c>
      <c r="CY28" s="50" t="s">
        <v>32</v>
      </c>
      <c r="CZ28" s="50"/>
      <c r="DA28" s="50" t="s">
        <v>25</v>
      </c>
      <c r="DB28" s="50"/>
      <c r="DC28" s="50"/>
      <c r="DD28" s="50"/>
      <c r="DE28" s="50"/>
      <c r="DF28" s="50"/>
      <c r="DG28" s="50"/>
      <c r="DH28" s="62">
        <f t="shared" si="0"/>
        <v>4</v>
      </c>
      <c r="DI28" s="63">
        <f t="shared" si="1"/>
        <v>4</v>
      </c>
      <c r="DJ28" s="62">
        <f t="shared" si="2"/>
        <v>0</v>
      </c>
      <c r="DK28" s="62">
        <f t="shared" si="3"/>
        <v>0</v>
      </c>
      <c r="DL28" s="62">
        <f t="shared" si="4"/>
        <v>0</v>
      </c>
      <c r="DM28" s="62">
        <f t="shared" si="5"/>
        <v>4</v>
      </c>
      <c r="DN28" s="62">
        <f t="shared" si="6"/>
        <v>4</v>
      </c>
      <c r="DO28" s="62">
        <f t="shared" si="7"/>
        <v>4</v>
      </c>
      <c r="DP28" s="62">
        <f t="shared" si="8"/>
        <v>4</v>
      </c>
      <c r="DQ28" s="62">
        <f t="shared" si="9"/>
        <v>4</v>
      </c>
      <c r="DR28" s="62">
        <f t="shared" si="10"/>
        <v>4</v>
      </c>
      <c r="DS28" s="62">
        <f t="shared" si="11"/>
        <v>4</v>
      </c>
      <c r="DT28" s="62">
        <f t="shared" si="12"/>
        <v>4</v>
      </c>
      <c r="DU28" s="62">
        <f t="shared" si="13"/>
        <v>4</v>
      </c>
      <c r="DV28" s="62">
        <f t="shared" si="14"/>
        <v>0</v>
      </c>
      <c r="DW28" s="62">
        <f t="shared" si="15"/>
        <v>0</v>
      </c>
      <c r="DX28" s="62">
        <f t="shared" si="16"/>
        <v>0</v>
      </c>
      <c r="DY28" s="62">
        <f t="shared" si="17"/>
        <v>0</v>
      </c>
      <c r="DZ28" s="62">
        <f t="shared" si="18"/>
        <v>0</v>
      </c>
      <c r="EA28" s="62">
        <f t="shared" si="19"/>
        <v>0</v>
      </c>
      <c r="EB28" s="62">
        <f t="shared" si="20"/>
        <v>0</v>
      </c>
      <c r="EC28" s="62">
        <f t="shared" si="21"/>
        <v>0</v>
      </c>
      <c r="ED28" s="62">
        <f t="shared" si="22"/>
        <v>0</v>
      </c>
      <c r="EE28" s="64" t="e">
        <f>DH28*100/('кол-во часов'!#REF!*18)</f>
        <v>#REF!</v>
      </c>
      <c r="EF28" s="64" t="e">
        <f>DI28*100/('кол-во часов'!#REF!*18)</f>
        <v>#REF!</v>
      </c>
      <c r="EG28" s="64" t="e">
        <f>DJ28*100/('кол-во часов'!#REF!*17)</f>
        <v>#REF!</v>
      </c>
      <c r="EH28" s="64" t="e">
        <f>DK28*100/('кол-во часов'!#REF!*18)</f>
        <v>#REF!</v>
      </c>
      <c r="EI28" s="64" t="e">
        <f>DL28*100/('кол-во часов'!#REF!*18)</f>
        <v>#REF!</v>
      </c>
      <c r="EJ28" s="64" t="e">
        <f>DM28*100/('кол-во часов'!#REF!*18)</f>
        <v>#REF!</v>
      </c>
      <c r="EK28" s="64" t="e">
        <f>DN28*100/('кол-во часов'!#REF!*18)</f>
        <v>#REF!</v>
      </c>
      <c r="EL28" s="64" t="e">
        <f>DO28*100/('кол-во часов'!#REF!*18)</f>
        <v>#REF!</v>
      </c>
      <c r="EM28" s="64" t="e">
        <f>DP28*100/('кол-во часов'!#REF!*18)</f>
        <v>#REF!</v>
      </c>
      <c r="EN28" s="64" t="e">
        <f>DQ28*100/('кол-во часов'!#REF!*18)</f>
        <v>#REF!</v>
      </c>
      <c r="EO28" s="64" t="e">
        <f>DR28*100/('кол-во часов'!#REF!*18)</f>
        <v>#REF!</v>
      </c>
      <c r="EP28" s="64" t="e">
        <f>DS28*100/('кол-во часов'!#REF!*18)</f>
        <v>#REF!</v>
      </c>
      <c r="EQ28" s="64" t="e">
        <f>DT28*100/('кол-во часов'!#REF!*18)</f>
        <v>#REF!</v>
      </c>
      <c r="ER28" s="64" t="e">
        <f>DU28*100/('кол-во часов'!#REF!*18)</f>
        <v>#REF!</v>
      </c>
      <c r="ES28" s="64" t="e">
        <f>DV28*100/('кол-во часов'!#REF!*18)</f>
        <v>#REF!</v>
      </c>
      <c r="ET28" s="64" t="e">
        <f>DW28*100/('кол-во часов'!#REF!*18)</f>
        <v>#REF!</v>
      </c>
      <c r="EU28" s="64" t="e">
        <f>DX28*100/('кол-во часов'!#REF!*18)</f>
        <v>#REF!</v>
      </c>
      <c r="EV28" s="64" t="e">
        <f>DY28*100/('кол-во часов'!#REF!*18)</f>
        <v>#REF!</v>
      </c>
      <c r="EW28" s="64" t="e">
        <f>DZ28*100/('кол-во часов'!#REF!*18)</f>
        <v>#REF!</v>
      </c>
      <c r="EX28" s="64" t="e">
        <f>EA28*100/('кол-во часов'!#REF!*18)</f>
        <v>#REF!</v>
      </c>
      <c r="EY28" s="64" t="e">
        <f>EB28*100/('кол-во часов'!#REF!*18)</f>
        <v>#REF!</v>
      </c>
      <c r="EZ28" s="64" t="e">
        <f>EC28*100/('кол-во часов'!#REF!*18)</f>
        <v>#REF!</v>
      </c>
      <c r="FA28" s="64" t="e">
        <f>ED28*100/('кол-во часов'!#REF!*18)</f>
        <v>#REF!</v>
      </c>
    </row>
    <row r="29" spans="1:157" s="61" customFormat="1" ht="18" customHeight="1" x14ac:dyDescent="0.2">
      <c r="A29" s="67" t="s">
        <v>37</v>
      </c>
      <c r="B29" s="68" t="s">
        <v>38</v>
      </c>
      <c r="D29" s="48" t="s">
        <v>49</v>
      </c>
      <c r="E29" s="49"/>
      <c r="F29" s="50"/>
      <c r="G29" s="50"/>
      <c r="H29" s="50"/>
      <c r="I29" s="50"/>
      <c r="J29" s="50"/>
      <c r="K29" s="50"/>
      <c r="L29" s="50" t="s">
        <v>3</v>
      </c>
      <c r="M29" s="50"/>
      <c r="N29" s="50" t="s">
        <v>1</v>
      </c>
      <c r="O29" s="50" t="s">
        <v>38</v>
      </c>
      <c r="P29" s="50"/>
      <c r="Q29" s="50" t="s">
        <v>7</v>
      </c>
      <c r="R29" s="50"/>
      <c r="S29" s="50"/>
      <c r="T29" s="50" t="s">
        <v>5</v>
      </c>
      <c r="U29" s="50"/>
      <c r="V29" s="50" t="s">
        <v>22</v>
      </c>
      <c r="W29" s="50"/>
      <c r="X29" s="50" t="s">
        <v>19</v>
      </c>
      <c r="Y29" s="50"/>
      <c r="Z29" s="50" t="s">
        <v>25</v>
      </c>
      <c r="AA29" s="50"/>
      <c r="AB29" s="50" t="s">
        <v>40</v>
      </c>
      <c r="AC29" s="50"/>
      <c r="AD29" s="50" t="s">
        <v>32</v>
      </c>
      <c r="AE29" s="50"/>
      <c r="AF29" s="50"/>
      <c r="AG29" s="50" t="s">
        <v>35</v>
      </c>
      <c r="AH29" s="50"/>
      <c r="AI29" s="50"/>
      <c r="AJ29" s="50" t="s">
        <v>38</v>
      </c>
      <c r="AK29" s="50"/>
      <c r="AL29" s="50" t="s">
        <v>3</v>
      </c>
      <c r="AM29" s="50" t="s">
        <v>1</v>
      </c>
      <c r="AN29" s="50"/>
      <c r="AO29" s="50"/>
      <c r="AP29" s="50" t="s">
        <v>5</v>
      </c>
      <c r="AQ29" s="50"/>
      <c r="AR29" s="50" t="s">
        <v>7</v>
      </c>
      <c r="AS29" s="50"/>
      <c r="AT29" s="50" t="s">
        <v>19</v>
      </c>
      <c r="AU29" s="50"/>
      <c r="AV29" s="50" t="s">
        <v>22</v>
      </c>
      <c r="AW29" s="50"/>
      <c r="AX29" s="50" t="s">
        <v>40</v>
      </c>
      <c r="AY29" s="50"/>
      <c r="AZ29" s="50" t="s">
        <v>25</v>
      </c>
      <c r="BA29" s="50" t="s">
        <v>32</v>
      </c>
      <c r="BB29" s="50"/>
      <c r="BC29" s="50"/>
      <c r="BD29" s="50" t="s">
        <v>35</v>
      </c>
      <c r="BE29" s="50"/>
      <c r="BF29" s="50" t="s">
        <v>1</v>
      </c>
      <c r="BG29" s="50" t="s">
        <v>3</v>
      </c>
      <c r="BH29" s="50"/>
      <c r="BI29" s="50"/>
      <c r="BJ29" s="50" t="s">
        <v>5</v>
      </c>
      <c r="BK29" s="50"/>
      <c r="BL29" s="51" t="s">
        <v>7</v>
      </c>
      <c r="BM29" s="50" t="s">
        <v>35</v>
      </c>
      <c r="BN29" s="50" t="s">
        <v>19</v>
      </c>
      <c r="BO29" s="50"/>
      <c r="BP29" s="50"/>
      <c r="BQ29" s="50" t="s">
        <v>22</v>
      </c>
      <c r="BR29" s="50"/>
      <c r="BS29" s="50" t="s">
        <v>25</v>
      </c>
      <c r="BT29" s="50" t="s">
        <v>38</v>
      </c>
      <c r="BU29" s="50"/>
      <c r="BV29" s="50"/>
      <c r="BW29" s="50" t="s">
        <v>40</v>
      </c>
      <c r="BX29" s="50"/>
      <c r="BY29" s="50"/>
      <c r="BZ29" s="50"/>
      <c r="CA29" s="50"/>
      <c r="CB29" s="50"/>
      <c r="CC29" s="50"/>
      <c r="CD29" s="50" t="s">
        <v>32</v>
      </c>
      <c r="CE29" s="50"/>
      <c r="CF29" s="50"/>
      <c r="CG29" s="50" t="s">
        <v>7</v>
      </c>
      <c r="CH29" s="50"/>
      <c r="CI29" s="50"/>
      <c r="CJ29" s="50"/>
      <c r="CK29" s="50" t="s">
        <v>38</v>
      </c>
      <c r="CL29" s="50"/>
      <c r="CM29" s="50" t="s">
        <v>3</v>
      </c>
      <c r="CN29" s="50"/>
      <c r="CO29" s="50" t="s">
        <v>35</v>
      </c>
      <c r="CP29" s="50" t="s">
        <v>5</v>
      </c>
      <c r="CQ29" s="50"/>
      <c r="CR29" s="50" t="s">
        <v>1</v>
      </c>
      <c r="CS29" s="50"/>
      <c r="CT29" s="50" t="s">
        <v>22</v>
      </c>
      <c r="CU29" s="50"/>
      <c r="CV29" s="50" t="s">
        <v>40</v>
      </c>
      <c r="CW29" s="50"/>
      <c r="CX29" s="50" t="s">
        <v>19</v>
      </c>
      <c r="CY29" s="50" t="s">
        <v>32</v>
      </c>
      <c r="CZ29" s="50"/>
      <c r="DA29" s="50" t="s">
        <v>25</v>
      </c>
      <c r="DB29" s="50"/>
      <c r="DC29" s="50"/>
      <c r="DD29" s="50"/>
      <c r="DE29" s="50"/>
      <c r="DF29" s="50"/>
      <c r="DG29" s="50"/>
      <c r="DH29" s="62">
        <f t="shared" ref="DH29" si="46">COUNTIF(E29:DG29,"РУС")</f>
        <v>4</v>
      </c>
      <c r="DI29" s="63">
        <f t="shared" ref="DI29" si="47">COUNTIF(E29:DG29,"МАТ")</f>
        <v>4</v>
      </c>
      <c r="DJ29" s="62">
        <f t="shared" ref="DJ29" si="48">COUNTIF(E29:DG29,"АЛГ")</f>
        <v>0</v>
      </c>
      <c r="DK29" s="62">
        <f t="shared" ref="DK29" si="49">COUNTIF(E29:DG29,"ГЕМ")</f>
        <v>0</v>
      </c>
      <c r="DL29" s="62">
        <f t="shared" ref="DL29" si="50">COUNTIF(E29:DG29,"ВИС")</f>
        <v>0</v>
      </c>
      <c r="DM29" s="62">
        <f t="shared" ref="DM29" si="51">COUNTIF(E29:DG29,"БИО")</f>
        <v>4</v>
      </c>
      <c r="DN29" s="62">
        <f t="shared" ref="DN29" si="52">COUNTIF(E29:DG29,"ГЕО")</f>
        <v>4</v>
      </c>
      <c r="DO29" s="62">
        <f t="shared" ref="DO29" si="53">COUNTIF(E29:DG29,"ИНФ")</f>
        <v>4</v>
      </c>
      <c r="DP29" s="62">
        <f t="shared" ref="DP29" si="54">COUNTIF(E29:DG29,"ИСТ")</f>
        <v>4</v>
      </c>
      <c r="DQ29" s="62">
        <f t="shared" ref="DQ29" si="55">COUNTIF(E29:DG29,"ЛИТ")</f>
        <v>4</v>
      </c>
      <c r="DR29" s="62">
        <f t="shared" ref="DR29" si="56">COUNTIF(E29:DG29,"ОБЩ")</f>
        <v>4</v>
      </c>
      <c r="DS29" s="62">
        <f t="shared" ref="DS29" si="57">COUNTIF(E29:DG29,"ФИЗ")</f>
        <v>4</v>
      </c>
      <c r="DT29" s="62">
        <f t="shared" ref="DT29" si="58">COUNTIF(E29:DG29,"ХИМ")</f>
        <v>4</v>
      </c>
      <c r="DU29" s="62">
        <f t="shared" ref="DU29" si="59">COUNTIF(E29:DG29,"АНГ")</f>
        <v>4</v>
      </c>
      <c r="DV29" s="62">
        <f t="shared" ref="DV29" si="60">COUNTIF(E29:DG29,"НЕМ")</f>
        <v>0</v>
      </c>
      <c r="DW29" s="62">
        <f t="shared" ref="DW29" si="61">COUNTIF(E29:DG29,"ФРА")</f>
        <v>0</v>
      </c>
      <c r="DX29" s="62">
        <f t="shared" ref="DX29" si="62">COUNTIF(E29:DG29,"ОКР")</f>
        <v>0</v>
      </c>
      <c r="DY29" s="62">
        <f t="shared" ref="DY29" si="63">COUNTIF(E29:DG29,"ИЗО")</f>
        <v>0</v>
      </c>
      <c r="DZ29" s="62">
        <f t="shared" ref="DZ29" si="64">COUNTIF(E29:DG29,"КУБ")</f>
        <v>0</v>
      </c>
      <c r="EA29" s="62">
        <f t="shared" ref="EA29" si="65">COUNTIF(E29:DG29,"МУЗ")</f>
        <v>0</v>
      </c>
      <c r="EB29" s="62">
        <f t="shared" ref="EB29" si="66">COUNTIF(E29:DG29,"ОБЗ")</f>
        <v>0</v>
      </c>
      <c r="EC29" s="62">
        <f t="shared" ref="EC29" si="67">COUNTIF(E29:DG29,"ТЕХ")</f>
        <v>0</v>
      </c>
      <c r="ED29" s="62">
        <f t="shared" ref="ED29" si="68">COUNTIF(E29:DG29,"ФЗР")</f>
        <v>0</v>
      </c>
      <c r="EE29" s="64" t="e">
        <f>DH29*100/('кол-во часов'!#REF!*18)</f>
        <v>#REF!</v>
      </c>
      <c r="EF29" s="64" t="e">
        <f>DI29*100/('кол-во часов'!#REF!*18)</f>
        <v>#REF!</v>
      </c>
      <c r="EG29" s="64" t="e">
        <f>DJ29*100/('кол-во часов'!#REF!*17)</f>
        <v>#REF!</v>
      </c>
      <c r="EH29" s="64" t="e">
        <f>DK29*100/('кол-во часов'!#REF!*18)</f>
        <v>#REF!</v>
      </c>
      <c r="EI29" s="64" t="e">
        <f>DL29*100/('кол-во часов'!#REF!*18)</f>
        <v>#REF!</v>
      </c>
      <c r="EJ29" s="64" t="e">
        <f>DM29*100/('кол-во часов'!#REF!*18)</f>
        <v>#REF!</v>
      </c>
      <c r="EK29" s="64" t="e">
        <f>DN29*100/('кол-во часов'!#REF!*18)</f>
        <v>#REF!</v>
      </c>
      <c r="EL29" s="64" t="e">
        <f>DO29*100/('кол-во часов'!#REF!*18)</f>
        <v>#REF!</v>
      </c>
      <c r="EM29" s="64" t="e">
        <f>DP29*100/('кол-во часов'!#REF!*18)</f>
        <v>#REF!</v>
      </c>
      <c r="EN29" s="64" t="e">
        <f>DQ29*100/('кол-во часов'!#REF!*18)</f>
        <v>#REF!</v>
      </c>
      <c r="EO29" s="64" t="e">
        <f>DR29*100/('кол-во часов'!#REF!*18)</f>
        <v>#REF!</v>
      </c>
      <c r="EP29" s="64" t="e">
        <f>DS29*100/('кол-во часов'!#REF!*18)</f>
        <v>#REF!</v>
      </c>
      <c r="EQ29" s="64" t="e">
        <f>DT29*100/('кол-во часов'!#REF!*18)</f>
        <v>#REF!</v>
      </c>
      <c r="ER29" s="64" t="e">
        <f>DU29*100/('кол-во часов'!#REF!*18)</f>
        <v>#REF!</v>
      </c>
      <c r="ES29" s="64" t="e">
        <f>DV29*100/('кол-во часов'!#REF!*18)</f>
        <v>#REF!</v>
      </c>
      <c r="ET29" s="64" t="e">
        <f>DW29*100/('кол-во часов'!#REF!*18)</f>
        <v>#REF!</v>
      </c>
      <c r="EU29" s="64" t="e">
        <f>DX29*100/('кол-во часов'!#REF!*18)</f>
        <v>#REF!</v>
      </c>
      <c r="EV29" s="64" t="e">
        <f>DY29*100/('кол-во часов'!#REF!*18)</f>
        <v>#REF!</v>
      </c>
      <c r="EW29" s="64" t="e">
        <f>DZ29*100/('кол-во часов'!#REF!*18)</f>
        <v>#REF!</v>
      </c>
      <c r="EX29" s="64" t="e">
        <f>EA29*100/('кол-во часов'!#REF!*18)</f>
        <v>#REF!</v>
      </c>
      <c r="EY29" s="64" t="e">
        <f>EB29*100/('кол-во часов'!#REF!*18)</f>
        <v>#REF!</v>
      </c>
      <c r="EZ29" s="64" t="e">
        <f>EC29*100/('кол-во часов'!#REF!*18)</f>
        <v>#REF!</v>
      </c>
      <c r="FA29" s="64" t="e">
        <f>ED29*100/('кол-во часов'!#REF!*18)</f>
        <v>#REF!</v>
      </c>
    </row>
    <row r="30" spans="1:157" s="31" customFormat="1" ht="15.75" customHeight="1" x14ac:dyDescent="0.25">
      <c r="A30" s="29"/>
      <c r="B30" s="30"/>
      <c r="D30" s="27"/>
      <c r="E30" s="23">
        <v>9</v>
      </c>
      <c r="F30" s="23">
        <v>10</v>
      </c>
      <c r="G30" s="23">
        <v>11</v>
      </c>
      <c r="H30" s="23">
        <v>13</v>
      </c>
      <c r="I30" s="23">
        <v>14</v>
      </c>
      <c r="J30" s="23">
        <v>15</v>
      </c>
      <c r="K30" s="23">
        <v>16</v>
      </c>
      <c r="L30" s="23">
        <v>17</v>
      </c>
      <c r="M30" s="23">
        <v>18</v>
      </c>
      <c r="N30" s="23">
        <v>20</v>
      </c>
      <c r="O30" s="23">
        <v>21</v>
      </c>
      <c r="P30" s="23">
        <v>22</v>
      </c>
      <c r="Q30" s="23">
        <v>23</v>
      </c>
      <c r="R30" s="23">
        <v>24</v>
      </c>
      <c r="S30" s="23">
        <v>25</v>
      </c>
      <c r="T30" s="23">
        <v>27</v>
      </c>
      <c r="U30" s="23">
        <v>28</v>
      </c>
      <c r="V30" s="23">
        <v>29</v>
      </c>
      <c r="W30" s="23">
        <v>30</v>
      </c>
      <c r="X30" s="23">
        <v>31</v>
      </c>
      <c r="Y30" s="23">
        <v>1</v>
      </c>
      <c r="Z30" s="24">
        <v>3</v>
      </c>
      <c r="AA30" s="24">
        <v>4</v>
      </c>
      <c r="AB30" s="24">
        <v>5</v>
      </c>
      <c r="AC30" s="24">
        <v>6</v>
      </c>
      <c r="AD30" s="24">
        <v>7</v>
      </c>
      <c r="AE30" s="24">
        <v>8</v>
      </c>
      <c r="AF30" s="24">
        <v>10</v>
      </c>
      <c r="AG30" s="24">
        <v>11</v>
      </c>
      <c r="AH30" s="24">
        <v>12</v>
      </c>
      <c r="AI30" s="24">
        <v>13</v>
      </c>
      <c r="AJ30" s="24">
        <v>14</v>
      </c>
      <c r="AK30" s="24">
        <v>15</v>
      </c>
      <c r="AL30" s="24">
        <v>17</v>
      </c>
      <c r="AM30" s="24">
        <v>18</v>
      </c>
      <c r="AN30" s="24">
        <v>19</v>
      </c>
      <c r="AO30" s="24">
        <v>20</v>
      </c>
      <c r="AP30" s="24">
        <v>21</v>
      </c>
      <c r="AQ30" s="24">
        <v>22</v>
      </c>
      <c r="AR30" s="24">
        <v>24</v>
      </c>
      <c r="AS30" s="24">
        <v>25</v>
      </c>
      <c r="AT30" s="24">
        <v>26</v>
      </c>
      <c r="AU30" s="24">
        <v>27</v>
      </c>
      <c r="AV30" s="24">
        <v>28</v>
      </c>
      <c r="AW30" s="24">
        <v>1</v>
      </c>
      <c r="AX30" s="24">
        <v>3</v>
      </c>
      <c r="AY30" s="4">
        <v>4</v>
      </c>
      <c r="AZ30" s="24">
        <v>5</v>
      </c>
      <c r="BA30" s="4">
        <v>6</v>
      </c>
      <c r="BB30" s="24">
        <v>7</v>
      </c>
      <c r="BC30" s="4">
        <v>10</v>
      </c>
      <c r="BD30" s="24">
        <v>11</v>
      </c>
      <c r="BE30" s="24">
        <v>12</v>
      </c>
      <c r="BF30" s="4">
        <v>13</v>
      </c>
      <c r="BG30" s="24">
        <v>14</v>
      </c>
      <c r="BH30" s="24">
        <v>15</v>
      </c>
      <c r="BI30" s="24">
        <v>16</v>
      </c>
      <c r="BJ30" s="4">
        <v>17</v>
      </c>
      <c r="BK30" s="24">
        <v>18</v>
      </c>
      <c r="BL30" s="4">
        <v>19</v>
      </c>
      <c r="BM30" s="24">
        <v>20</v>
      </c>
      <c r="BN30" s="4">
        <v>21</v>
      </c>
      <c r="BO30" s="24">
        <v>22</v>
      </c>
      <c r="BP30" s="24">
        <v>31</v>
      </c>
      <c r="BQ30" s="24">
        <v>1</v>
      </c>
      <c r="BR30" s="24">
        <v>2</v>
      </c>
      <c r="BS30" s="24">
        <v>3</v>
      </c>
      <c r="BT30" s="24">
        <v>4</v>
      </c>
      <c r="BU30" s="24">
        <v>5</v>
      </c>
      <c r="BV30" s="24">
        <v>7</v>
      </c>
      <c r="BW30" s="4">
        <v>8</v>
      </c>
      <c r="BX30" s="24">
        <v>9</v>
      </c>
      <c r="BY30" s="4">
        <v>10</v>
      </c>
      <c r="BZ30" s="24">
        <v>11</v>
      </c>
      <c r="CA30" s="4">
        <v>12</v>
      </c>
      <c r="CB30" s="24">
        <v>13</v>
      </c>
      <c r="CC30" s="24">
        <v>14</v>
      </c>
      <c r="CD30" s="24">
        <v>15</v>
      </c>
      <c r="CE30" s="24">
        <v>16</v>
      </c>
      <c r="CF30" s="24">
        <v>17</v>
      </c>
      <c r="CG30" s="24">
        <v>18</v>
      </c>
      <c r="CH30" s="24">
        <v>19</v>
      </c>
      <c r="CI30" s="24">
        <v>21</v>
      </c>
      <c r="CJ30" s="24">
        <v>22</v>
      </c>
      <c r="CK30" s="24">
        <v>23</v>
      </c>
      <c r="CL30" s="24">
        <v>24</v>
      </c>
      <c r="CM30" s="24">
        <v>25</v>
      </c>
      <c r="CN30" s="24">
        <v>26</v>
      </c>
      <c r="CO30" s="24">
        <v>28</v>
      </c>
      <c r="CP30" s="24">
        <v>29</v>
      </c>
      <c r="CQ30" s="24">
        <v>30</v>
      </c>
      <c r="CR30" s="24">
        <v>5</v>
      </c>
      <c r="CS30" s="24">
        <v>6</v>
      </c>
      <c r="CT30" s="25">
        <v>7</v>
      </c>
      <c r="CU30" s="24">
        <v>12</v>
      </c>
      <c r="CV30" s="25">
        <v>13</v>
      </c>
      <c r="CW30" s="24">
        <v>14</v>
      </c>
      <c r="CX30" s="25">
        <v>15</v>
      </c>
      <c r="CY30" s="24">
        <v>16</v>
      </c>
      <c r="CZ30" s="24">
        <v>17</v>
      </c>
      <c r="DA30" s="25">
        <v>19</v>
      </c>
      <c r="DB30" s="24">
        <v>20</v>
      </c>
      <c r="DC30" s="25">
        <v>21</v>
      </c>
      <c r="DD30" s="24">
        <v>22</v>
      </c>
      <c r="DE30" s="25">
        <v>23</v>
      </c>
      <c r="DF30" s="25">
        <v>24</v>
      </c>
      <c r="DG30" s="24">
        <v>26</v>
      </c>
      <c r="DH30" s="42">
        <f>COUNTIF(E30:DG30,"РУС")</f>
        <v>0</v>
      </c>
      <c r="DI30" s="43">
        <f>COUNTIF(E30:DG30,"МАТ")</f>
        <v>0</v>
      </c>
      <c r="DJ30" s="42">
        <f>COUNTIF(E30:DG30,"АЛГ")</f>
        <v>0</v>
      </c>
      <c r="DK30" s="42">
        <f>COUNTIF(E30:DG30,"ГЕМ")</f>
        <v>0</v>
      </c>
      <c r="DL30" s="42">
        <f>COUNTIF(E30:DG30,"ВИС")</f>
        <v>0</v>
      </c>
      <c r="DM30" s="42">
        <f>COUNTIF(E30:DG30,"БИО")</f>
        <v>0</v>
      </c>
      <c r="DN30" s="42">
        <f>COUNTIF(E30:DG30,"ГЕО")</f>
        <v>0</v>
      </c>
      <c r="DO30" s="42">
        <f>COUNTIF(E30:DG30,"ИНФ")</f>
        <v>0</v>
      </c>
      <c r="DP30" s="42">
        <f>COUNTIF(E30:DG30,"ИСТ")</f>
        <v>0</v>
      </c>
      <c r="DQ30" s="42">
        <f>COUNTIF(E30:DG30,"ЛИТ")</f>
        <v>0</v>
      </c>
      <c r="DR30" s="42">
        <f>COUNTIF(E30:DG30,"ОБЩ")</f>
        <v>0</v>
      </c>
      <c r="DS30" s="42">
        <f>COUNTIF(E30:DG30,"ФИЗ")</f>
        <v>0</v>
      </c>
      <c r="DT30" s="42">
        <f>COUNTIF(E30:DG30,"ХИМ")</f>
        <v>0</v>
      </c>
      <c r="DU30" s="42">
        <f>COUNTIF(E30:DG30,"АНГ")</f>
        <v>0</v>
      </c>
      <c r="DV30" s="42">
        <f>COUNTIF(E30:DG30,"НЕМ")</f>
        <v>0</v>
      </c>
      <c r="DW30" s="42">
        <f>COUNTIF(E30:DG30,"ФРА")</f>
        <v>0</v>
      </c>
      <c r="DX30" s="42">
        <f>COUNTIF(E30:DG30,"ОКР")</f>
        <v>0</v>
      </c>
      <c r="DY30" s="42">
        <f>COUNTIF(E30:DG30,"ИЗО")</f>
        <v>0</v>
      </c>
      <c r="DZ30" s="42">
        <f>COUNTIF(E30:DG30,"КУБ")</f>
        <v>0</v>
      </c>
      <c r="EA30" s="42">
        <f>COUNTIF(E30:DG30,"МУЗ")</f>
        <v>0</v>
      </c>
      <c r="EB30" s="42">
        <f>COUNTIF(E30:DG30,"ОБЗ")</f>
        <v>0</v>
      </c>
      <c r="EC30" s="42">
        <f>COUNTIF(E30:DG30,"ТЕХ")</f>
        <v>0</v>
      </c>
      <c r="ED30" s="42">
        <f>COUNTIF(E30:DG30,"ФЗР")</f>
        <v>0</v>
      </c>
      <c r="EE30" s="44" t="e">
        <f>DH30*100/('кол-во часов'!#REF!*18)</f>
        <v>#REF!</v>
      </c>
      <c r="EF30" s="40" t="e">
        <f>DI30*100/('кол-во часов'!#REF!*18)</f>
        <v>#REF!</v>
      </c>
      <c r="EG30" s="41" t="e">
        <f>DJ30*100/('кол-во часов'!#REF!*17)</f>
        <v>#REF!</v>
      </c>
      <c r="EH30" s="40" t="e">
        <f>DK30*100/('кол-во часов'!#REF!*18)</f>
        <v>#REF!</v>
      </c>
      <c r="EI30" s="40" t="e">
        <f>DL30*100/('кол-во часов'!#REF!*18)</f>
        <v>#REF!</v>
      </c>
      <c r="EJ30" s="40" t="e">
        <f>DM30*100/('кол-во часов'!#REF!*18)</f>
        <v>#REF!</v>
      </c>
      <c r="EK30" s="40" t="e">
        <f>DN30*100/('кол-во часов'!#REF!*18)</f>
        <v>#REF!</v>
      </c>
      <c r="EL30" s="40" t="e">
        <f>DO30*100/('кол-во часов'!#REF!*18)</f>
        <v>#REF!</v>
      </c>
      <c r="EM30" s="40" t="e">
        <f>DP30*100/('кол-во часов'!#REF!*18)</f>
        <v>#REF!</v>
      </c>
      <c r="EN30" s="40" t="e">
        <f>DQ30*100/('кол-во часов'!#REF!*18)</f>
        <v>#REF!</v>
      </c>
      <c r="EO30" s="40" t="e">
        <f>DR30*100/('кол-во часов'!#REF!*18)</f>
        <v>#REF!</v>
      </c>
      <c r="EP30" s="40" t="e">
        <f>DS30*100/('кол-во часов'!#REF!*18)</f>
        <v>#REF!</v>
      </c>
      <c r="EQ30" s="40" t="e">
        <f>DT30*100/('кол-во часов'!#REF!*18)</f>
        <v>#REF!</v>
      </c>
      <c r="ER30" s="40" t="e">
        <f>DU30*100/('кол-во часов'!#REF!*18)</f>
        <v>#REF!</v>
      </c>
      <c r="ES30" s="40" t="e">
        <f>DV30*100/('кол-во часов'!#REF!*18)</f>
        <v>#REF!</v>
      </c>
      <c r="ET30" s="40" t="e">
        <f>DW30*100/('кол-во часов'!#REF!*18)</f>
        <v>#REF!</v>
      </c>
      <c r="EU30" s="40" t="e">
        <f>DX30*100/('кол-во часов'!#REF!*18)</f>
        <v>#REF!</v>
      </c>
      <c r="EV30" s="40" t="e">
        <f>DY30*100/('кол-во часов'!#REF!*18)</f>
        <v>#REF!</v>
      </c>
      <c r="EW30" s="40" t="e">
        <f>DZ30*100/('кол-во часов'!#REF!*18)</f>
        <v>#REF!</v>
      </c>
      <c r="EX30" s="40" t="e">
        <f>EA30*100/('кол-во часов'!#REF!*18)</f>
        <v>#REF!</v>
      </c>
      <c r="EY30" s="40" t="e">
        <f>EB30*100/('кол-во часов'!#REF!*18)</f>
        <v>#REF!</v>
      </c>
      <c r="EZ30" s="40" t="e">
        <f>EC30*100/('кол-во часов'!#REF!*18)</f>
        <v>#REF!</v>
      </c>
      <c r="FA30" s="40" t="e">
        <f>ED30*100/('кол-во часов'!#REF!*18)</f>
        <v>#REF!</v>
      </c>
    </row>
    <row r="31" spans="1:157" s="27" customFormat="1" ht="16.149999999999999" customHeight="1" x14ac:dyDescent="0.2">
      <c r="B31" s="34"/>
      <c r="E31" s="71" t="s">
        <v>72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 t="s">
        <v>73</v>
      </c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3" t="s">
        <v>74</v>
      </c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5" t="s">
        <v>75</v>
      </c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0" t="s">
        <v>76</v>
      </c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U31" s="32"/>
      <c r="DV31" s="32"/>
      <c r="DW31" s="32"/>
      <c r="DX31" s="33"/>
      <c r="DY31" s="33"/>
      <c r="DZ31" s="33"/>
      <c r="EA31" s="33"/>
      <c r="EB31" s="33"/>
      <c r="EC31" s="33"/>
      <c r="ED31" s="32"/>
      <c r="EE31" s="36"/>
      <c r="EF31" s="36"/>
      <c r="EG31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</row>
    <row r="32" spans="1:157" ht="58.15" customHeight="1" x14ac:dyDescent="0.25">
      <c r="A32" s="10" t="s">
        <v>63</v>
      </c>
      <c r="EC32" s="7"/>
      <c r="EE32" s="36"/>
      <c r="EF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</row>
    <row r="33" spans="135:135" ht="15.75" customHeight="1" x14ac:dyDescent="0.25">
      <c r="EE33" s="2"/>
    </row>
    <row r="34" spans="135:135" ht="15.75" customHeight="1" x14ac:dyDescent="0.25"/>
    <row r="35" spans="135:135" ht="15.75" customHeight="1" x14ac:dyDescent="0.25"/>
    <row r="36" spans="135:135" ht="15.75" customHeight="1" x14ac:dyDescent="0.25"/>
    <row r="37" spans="135:135" ht="15.75" customHeight="1" x14ac:dyDescent="0.25"/>
    <row r="38" spans="135:135" ht="15.75" customHeight="1" x14ac:dyDescent="0.25"/>
    <row r="39" spans="135:135" ht="15.75" customHeight="1" x14ac:dyDescent="0.25"/>
    <row r="40" spans="135:135" ht="15.75" customHeight="1" x14ac:dyDescent="0.25"/>
    <row r="41" spans="135:135" ht="15.75" customHeight="1" x14ac:dyDescent="0.25"/>
    <row r="42" spans="135:135" ht="15.75" customHeight="1" x14ac:dyDescent="0.25"/>
    <row r="43" spans="135:135" ht="15.75" customHeight="1" x14ac:dyDescent="0.25"/>
    <row r="44" spans="135:135" ht="15.75" customHeight="1" x14ac:dyDescent="0.25"/>
    <row r="45" spans="135:135" ht="15.75" customHeight="1" x14ac:dyDescent="0.25"/>
    <row r="46" spans="135:135" ht="15.75" customHeight="1" x14ac:dyDescent="0.25"/>
    <row r="47" spans="135:135" ht="15.75" customHeight="1" x14ac:dyDescent="0.25"/>
    <row r="48" spans="135:13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</sheetData>
  <sortState ref="A2:B25">
    <sortCondition ref="A2:A25"/>
  </sortState>
  <mergeCells count="18">
    <mergeCell ref="A6:B6"/>
    <mergeCell ref="BQ6:CQ6"/>
    <mergeCell ref="R3:AI3"/>
    <mergeCell ref="F2:J2"/>
    <mergeCell ref="R4:AG4"/>
    <mergeCell ref="F4:N4"/>
    <mergeCell ref="F3:N3"/>
    <mergeCell ref="EE6:FA6"/>
    <mergeCell ref="CR6:DG6"/>
    <mergeCell ref="E31:X31"/>
    <mergeCell ref="Y31:AV31"/>
    <mergeCell ref="AW31:BP31"/>
    <mergeCell ref="BQ31:CQ31"/>
    <mergeCell ref="CR31:DG31"/>
    <mergeCell ref="DH6:ED6"/>
    <mergeCell ref="E6:X6"/>
    <mergeCell ref="Y6:AV6"/>
    <mergeCell ref="AW6:BP6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workbookViewId="0">
      <selection activeCell="L22" sqref="L22"/>
    </sheetView>
  </sheetViews>
  <sheetFormatPr defaultRowHeight="14.25" x14ac:dyDescent="0.2"/>
  <cols>
    <col min="2" max="2" width="5.25" bestFit="1" customWidth="1"/>
    <col min="3" max="3" width="5.375" bestFit="1" customWidth="1"/>
    <col min="4" max="4" width="5.125" bestFit="1" customWidth="1"/>
    <col min="5" max="5" width="5.5" bestFit="1" customWidth="1"/>
    <col min="6" max="6" width="5.375" bestFit="1" customWidth="1"/>
    <col min="7" max="7" width="5.5" bestFit="1" customWidth="1"/>
    <col min="8" max="8" width="5.25" bestFit="1" customWidth="1"/>
    <col min="9" max="9" width="5.875" bestFit="1" customWidth="1"/>
    <col min="10" max="10" width="5.25" bestFit="1" customWidth="1"/>
    <col min="11" max="11" width="5.375" bestFit="1" customWidth="1"/>
    <col min="12" max="12" width="6.25" bestFit="1" customWidth="1"/>
    <col min="13" max="13" width="5.5" bestFit="1" customWidth="1"/>
    <col min="14" max="14" width="4.875" customWidth="1"/>
    <col min="15" max="15" width="5.125" bestFit="1" customWidth="1"/>
    <col min="16" max="16" width="5.75" bestFit="1" customWidth="1"/>
    <col min="17" max="18" width="5.375" bestFit="1" customWidth="1"/>
    <col min="19" max="20" width="5.25" bestFit="1" customWidth="1"/>
    <col min="21" max="21" width="5.5" bestFit="1" customWidth="1"/>
    <col min="22" max="22" width="5.125" bestFit="1" customWidth="1"/>
    <col min="23" max="23" width="5" bestFit="1" customWidth="1"/>
    <col min="24" max="24" width="5.25" bestFit="1" customWidth="1"/>
  </cols>
  <sheetData>
    <row r="2" spans="1:24" ht="18" x14ac:dyDescent="0.25">
      <c r="B2" s="82" t="s">
        <v>78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 ht="15.75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4" ht="15.75" x14ac:dyDescent="0.2">
      <c r="A4" s="37" t="s">
        <v>62</v>
      </c>
      <c r="B4" s="26" t="s">
        <v>1</v>
      </c>
      <c r="C4" s="26" t="s">
        <v>5</v>
      </c>
      <c r="D4" s="26" t="s">
        <v>27</v>
      </c>
      <c r="E4" s="26" t="s">
        <v>29</v>
      </c>
      <c r="F4" s="26" t="s">
        <v>67</v>
      </c>
      <c r="G4" s="26" t="s">
        <v>40</v>
      </c>
      <c r="H4" s="26" t="s">
        <v>25</v>
      </c>
      <c r="I4" s="26" t="s">
        <v>32</v>
      </c>
      <c r="J4" s="26" t="s">
        <v>19</v>
      </c>
      <c r="K4" s="26" t="s">
        <v>3</v>
      </c>
      <c r="L4" s="26" t="s">
        <v>22</v>
      </c>
      <c r="M4" s="26" t="s">
        <v>35</v>
      </c>
      <c r="N4" s="26" t="s">
        <v>38</v>
      </c>
      <c r="O4" s="26" t="s">
        <v>7</v>
      </c>
      <c r="P4" s="26" t="s">
        <v>53</v>
      </c>
      <c r="Q4" s="26" t="s">
        <v>54</v>
      </c>
      <c r="R4" s="26" t="s">
        <v>10</v>
      </c>
      <c r="S4" s="26" t="s">
        <v>12</v>
      </c>
      <c r="T4" s="26" t="s">
        <v>59</v>
      </c>
      <c r="U4" s="26" t="s">
        <v>17</v>
      </c>
      <c r="V4" s="26" t="s">
        <v>68</v>
      </c>
      <c r="W4" s="26" t="s">
        <v>57</v>
      </c>
      <c r="X4" s="26" t="s">
        <v>15</v>
      </c>
    </row>
    <row r="5" spans="1:24" ht="15.75" x14ac:dyDescent="0.2">
      <c r="A5" s="28" t="s">
        <v>4</v>
      </c>
      <c r="B5" s="83">
        <v>5</v>
      </c>
      <c r="C5" s="83">
        <v>4</v>
      </c>
      <c r="D5" s="83"/>
      <c r="E5" s="83"/>
      <c r="F5" s="83"/>
      <c r="G5" s="83"/>
      <c r="H5" s="83"/>
      <c r="I5" s="83"/>
      <c r="J5" s="83"/>
      <c r="K5" s="83">
        <v>4</v>
      </c>
      <c r="L5" s="83"/>
      <c r="M5" s="83"/>
      <c r="N5" s="83"/>
      <c r="O5" s="83">
        <v>2</v>
      </c>
      <c r="P5" s="83"/>
      <c r="Q5" s="83"/>
      <c r="R5" s="83">
        <v>2</v>
      </c>
      <c r="S5" s="83">
        <v>1</v>
      </c>
      <c r="T5" s="83"/>
      <c r="U5" s="83">
        <v>1</v>
      </c>
      <c r="V5" s="83"/>
      <c r="W5" s="83">
        <v>1</v>
      </c>
      <c r="X5" s="83">
        <v>3</v>
      </c>
    </row>
    <row r="6" spans="1:24" ht="15.75" x14ac:dyDescent="0.2">
      <c r="A6" s="28" t="s">
        <v>8</v>
      </c>
      <c r="B6" s="83">
        <v>5</v>
      </c>
      <c r="C6" s="83">
        <v>4</v>
      </c>
      <c r="D6" s="83"/>
      <c r="E6" s="83"/>
      <c r="F6" s="83"/>
      <c r="G6" s="83"/>
      <c r="H6" s="83"/>
      <c r="I6" s="83"/>
      <c r="J6" s="83"/>
      <c r="K6" s="83">
        <v>4</v>
      </c>
      <c r="L6" s="83"/>
      <c r="M6" s="83"/>
      <c r="N6" s="83"/>
      <c r="O6" s="83">
        <v>2</v>
      </c>
      <c r="P6" s="83"/>
      <c r="Q6" s="83"/>
      <c r="R6" s="83">
        <v>2</v>
      </c>
      <c r="S6" s="83">
        <v>1</v>
      </c>
      <c r="T6" s="83"/>
      <c r="U6" s="83">
        <v>1</v>
      </c>
      <c r="V6" s="83"/>
      <c r="W6" s="83">
        <v>1</v>
      </c>
      <c r="X6" s="83">
        <v>3</v>
      </c>
    </row>
    <row r="7" spans="1:24" ht="15.75" x14ac:dyDescent="0.2">
      <c r="A7" s="28" t="s">
        <v>14</v>
      </c>
      <c r="B7" s="83">
        <v>5</v>
      </c>
      <c r="C7" s="83">
        <v>4</v>
      </c>
      <c r="D7" s="83"/>
      <c r="E7" s="83"/>
      <c r="F7" s="83"/>
      <c r="G7" s="83"/>
      <c r="H7" s="83"/>
      <c r="I7" s="83"/>
      <c r="J7" s="83"/>
      <c r="K7" s="83">
        <v>4</v>
      </c>
      <c r="L7" s="83"/>
      <c r="M7" s="83"/>
      <c r="N7" s="83"/>
      <c r="O7" s="83">
        <v>2</v>
      </c>
      <c r="P7" s="83"/>
      <c r="Q7" s="83"/>
      <c r="R7" s="83">
        <v>2</v>
      </c>
      <c r="S7" s="83">
        <v>1</v>
      </c>
      <c r="T7" s="83"/>
      <c r="U7" s="83">
        <v>1</v>
      </c>
      <c r="V7" s="83"/>
      <c r="W7" s="83">
        <v>1</v>
      </c>
      <c r="X7" s="83">
        <v>3</v>
      </c>
    </row>
    <row r="8" spans="1:24" ht="15.75" x14ac:dyDescent="0.2">
      <c r="A8" s="28" t="s">
        <v>16</v>
      </c>
      <c r="B8" s="83">
        <v>5</v>
      </c>
      <c r="C8" s="83">
        <v>4</v>
      </c>
      <c r="D8" s="83"/>
      <c r="E8" s="83"/>
      <c r="F8" s="83"/>
      <c r="G8" s="83"/>
      <c r="H8" s="83"/>
      <c r="I8" s="83"/>
      <c r="J8" s="83"/>
      <c r="K8" s="83">
        <v>4</v>
      </c>
      <c r="L8" s="83"/>
      <c r="M8" s="83"/>
      <c r="N8" s="83"/>
      <c r="O8" s="83">
        <v>2</v>
      </c>
      <c r="P8" s="83"/>
      <c r="Q8" s="83"/>
      <c r="R8" s="83">
        <v>2</v>
      </c>
      <c r="S8" s="83">
        <v>1</v>
      </c>
      <c r="T8" s="83"/>
      <c r="U8" s="83">
        <v>1</v>
      </c>
      <c r="V8" s="83"/>
      <c r="W8" s="83">
        <v>1</v>
      </c>
      <c r="X8" s="83">
        <v>3</v>
      </c>
    </row>
    <row r="9" spans="1:24" ht="15.75" x14ac:dyDescent="0.2">
      <c r="A9" s="28" t="s">
        <v>20</v>
      </c>
      <c r="B9" s="83">
        <v>5</v>
      </c>
      <c r="C9" s="83">
        <v>4</v>
      </c>
      <c r="D9" s="83"/>
      <c r="E9" s="83"/>
      <c r="F9" s="83"/>
      <c r="G9" s="83"/>
      <c r="H9" s="83"/>
      <c r="I9" s="83"/>
      <c r="J9" s="83"/>
      <c r="K9" s="83">
        <v>4</v>
      </c>
      <c r="L9" s="83"/>
      <c r="M9" s="83"/>
      <c r="N9" s="83"/>
      <c r="O9" s="83">
        <v>2</v>
      </c>
      <c r="P9" s="83"/>
      <c r="Q9" s="83"/>
      <c r="R9" s="83">
        <v>2</v>
      </c>
      <c r="S9" s="83">
        <v>1</v>
      </c>
      <c r="T9" s="83"/>
      <c r="U9" s="83">
        <v>1</v>
      </c>
      <c r="V9" s="83"/>
      <c r="W9" s="83">
        <v>1</v>
      </c>
      <c r="X9" s="83">
        <v>2</v>
      </c>
    </row>
    <row r="10" spans="1:24" ht="15.75" x14ac:dyDescent="0.2">
      <c r="A10" s="28" t="s">
        <v>23</v>
      </c>
      <c r="B10" s="83">
        <v>5</v>
      </c>
      <c r="C10" s="83">
        <v>4</v>
      </c>
      <c r="D10" s="83"/>
      <c r="E10" s="83"/>
      <c r="F10" s="83"/>
      <c r="G10" s="83"/>
      <c r="H10" s="83"/>
      <c r="I10" s="83"/>
      <c r="J10" s="83"/>
      <c r="K10" s="83">
        <v>4</v>
      </c>
      <c r="L10" s="83"/>
      <c r="M10" s="83"/>
      <c r="N10" s="83"/>
      <c r="O10" s="83">
        <v>2</v>
      </c>
      <c r="P10" s="83"/>
      <c r="Q10" s="83"/>
      <c r="R10" s="83">
        <v>2</v>
      </c>
      <c r="S10" s="83">
        <v>1</v>
      </c>
      <c r="T10" s="83"/>
      <c r="U10" s="83">
        <v>1</v>
      </c>
      <c r="V10" s="83"/>
      <c r="W10" s="83">
        <v>1</v>
      </c>
      <c r="X10" s="83">
        <v>2</v>
      </c>
    </row>
    <row r="11" spans="1:24" ht="15.75" x14ac:dyDescent="0.2">
      <c r="A11" s="28" t="s">
        <v>28</v>
      </c>
      <c r="B11" s="83">
        <v>5</v>
      </c>
      <c r="C11" s="83">
        <v>5</v>
      </c>
      <c r="D11" s="83"/>
      <c r="E11" s="83"/>
      <c r="F11" s="83"/>
      <c r="G11" s="83">
        <v>1</v>
      </c>
      <c r="H11" s="83">
        <v>1</v>
      </c>
      <c r="I11" s="83"/>
      <c r="J11" s="83">
        <v>2</v>
      </c>
      <c r="K11" s="83">
        <v>3</v>
      </c>
      <c r="L11" s="83"/>
      <c r="M11" s="83"/>
      <c r="N11" s="83"/>
      <c r="O11" s="83">
        <v>3</v>
      </c>
      <c r="P11" s="83"/>
      <c r="Q11" s="83"/>
      <c r="R11" s="83"/>
      <c r="S11" s="83">
        <v>1</v>
      </c>
      <c r="T11" s="83">
        <v>1</v>
      </c>
      <c r="U11" s="83">
        <v>1</v>
      </c>
      <c r="V11" s="83"/>
      <c r="W11" s="83">
        <v>2</v>
      </c>
      <c r="X11" s="83">
        <v>3</v>
      </c>
    </row>
    <row r="12" spans="1:24" ht="15.75" x14ac:dyDescent="0.2">
      <c r="A12" s="28" t="s">
        <v>30</v>
      </c>
      <c r="B12" s="83">
        <v>5</v>
      </c>
      <c r="C12" s="83">
        <v>5</v>
      </c>
      <c r="D12" s="83"/>
      <c r="E12" s="83"/>
      <c r="F12" s="83"/>
      <c r="G12" s="83">
        <v>1</v>
      </c>
      <c r="H12" s="83">
        <v>1</v>
      </c>
      <c r="I12" s="83"/>
      <c r="J12" s="83">
        <v>2</v>
      </c>
      <c r="K12" s="83">
        <v>3</v>
      </c>
      <c r="L12" s="83"/>
      <c r="M12" s="83"/>
      <c r="N12" s="83"/>
      <c r="O12" s="83">
        <v>3</v>
      </c>
      <c r="P12" s="83"/>
      <c r="Q12" s="83"/>
      <c r="R12" s="83"/>
      <c r="S12" s="83">
        <v>1</v>
      </c>
      <c r="T12" s="83">
        <v>1</v>
      </c>
      <c r="U12" s="83">
        <v>1</v>
      </c>
      <c r="V12" s="83"/>
      <c r="W12" s="83">
        <v>2</v>
      </c>
      <c r="X12" s="83">
        <v>3</v>
      </c>
    </row>
    <row r="13" spans="1:24" ht="15.75" x14ac:dyDescent="0.2">
      <c r="A13" s="28" t="s">
        <v>33</v>
      </c>
      <c r="B13" s="83">
        <v>6</v>
      </c>
      <c r="C13" s="83">
        <v>5</v>
      </c>
      <c r="D13" s="83"/>
      <c r="E13" s="83"/>
      <c r="F13" s="83"/>
      <c r="G13" s="83">
        <v>1</v>
      </c>
      <c r="H13" s="83">
        <v>1</v>
      </c>
      <c r="I13" s="83"/>
      <c r="J13" s="83">
        <v>2</v>
      </c>
      <c r="K13" s="83">
        <v>3</v>
      </c>
      <c r="L13" s="83">
        <v>1</v>
      </c>
      <c r="M13" s="83"/>
      <c r="N13" s="83"/>
      <c r="O13" s="83">
        <v>3</v>
      </c>
      <c r="P13" s="83"/>
      <c r="Q13" s="83"/>
      <c r="R13" s="83"/>
      <c r="S13" s="83">
        <v>1</v>
      </c>
      <c r="T13" s="83"/>
      <c r="U13" s="83">
        <v>1</v>
      </c>
      <c r="V13" s="83"/>
      <c r="W13" s="83">
        <v>2</v>
      </c>
      <c r="X13" s="83">
        <v>3</v>
      </c>
    </row>
    <row r="14" spans="1:24" ht="15.75" x14ac:dyDescent="0.2">
      <c r="A14" s="28" t="s">
        <v>36</v>
      </c>
      <c r="B14" s="83">
        <v>6</v>
      </c>
      <c r="C14" s="83">
        <v>5</v>
      </c>
      <c r="D14" s="83"/>
      <c r="E14" s="83"/>
      <c r="F14" s="83"/>
      <c r="G14" s="83">
        <v>1</v>
      </c>
      <c r="H14" s="83">
        <v>1</v>
      </c>
      <c r="I14" s="83"/>
      <c r="J14" s="83">
        <v>2</v>
      </c>
      <c r="K14" s="83">
        <v>3</v>
      </c>
      <c r="L14" s="83">
        <v>1</v>
      </c>
      <c r="M14" s="83"/>
      <c r="N14" s="83"/>
      <c r="O14" s="83">
        <v>3</v>
      </c>
      <c r="P14" s="83"/>
      <c r="Q14" s="83"/>
      <c r="R14" s="83"/>
      <c r="S14" s="83">
        <v>1</v>
      </c>
      <c r="T14" s="83"/>
      <c r="U14" s="83">
        <v>1</v>
      </c>
      <c r="V14" s="83"/>
      <c r="W14" s="83">
        <v>2</v>
      </c>
      <c r="X14" s="83">
        <v>3</v>
      </c>
    </row>
    <row r="15" spans="1:24" ht="15.75" x14ac:dyDescent="0.2">
      <c r="A15" s="28" t="s">
        <v>41</v>
      </c>
      <c r="B15" s="83">
        <v>4</v>
      </c>
      <c r="C15" s="83"/>
      <c r="D15" s="83">
        <v>3</v>
      </c>
      <c r="E15" s="83">
        <v>2</v>
      </c>
      <c r="F15" s="83">
        <v>1</v>
      </c>
      <c r="G15" s="83">
        <v>1</v>
      </c>
      <c r="H15" s="83">
        <v>2</v>
      </c>
      <c r="I15" s="83">
        <v>1</v>
      </c>
      <c r="J15" s="83">
        <v>2</v>
      </c>
      <c r="K15" s="83">
        <v>2</v>
      </c>
      <c r="L15" s="83">
        <v>1</v>
      </c>
      <c r="M15" s="83">
        <v>2</v>
      </c>
      <c r="N15" s="83"/>
      <c r="O15" s="83">
        <v>3</v>
      </c>
      <c r="P15" s="83"/>
      <c r="Q15" s="83"/>
      <c r="R15" s="83"/>
      <c r="S15" s="83">
        <v>1</v>
      </c>
      <c r="T15" s="83">
        <v>1</v>
      </c>
      <c r="U15" s="83">
        <v>1</v>
      </c>
      <c r="V15" s="83"/>
      <c r="W15" s="83">
        <v>2</v>
      </c>
      <c r="X15" s="83">
        <v>3</v>
      </c>
    </row>
    <row r="16" spans="1:24" ht="15.75" x14ac:dyDescent="0.2">
      <c r="A16" s="28" t="s">
        <v>42</v>
      </c>
      <c r="B16" s="83">
        <v>4</v>
      </c>
      <c r="C16" s="83"/>
      <c r="D16" s="83">
        <v>3</v>
      </c>
      <c r="E16" s="83">
        <v>2</v>
      </c>
      <c r="F16" s="83">
        <v>1</v>
      </c>
      <c r="G16" s="83">
        <v>1</v>
      </c>
      <c r="H16" s="83">
        <v>2</v>
      </c>
      <c r="I16" s="83">
        <v>1</v>
      </c>
      <c r="J16" s="83">
        <v>2</v>
      </c>
      <c r="K16" s="83">
        <v>2</v>
      </c>
      <c r="L16" s="83">
        <v>1</v>
      </c>
      <c r="M16" s="83">
        <v>2</v>
      </c>
      <c r="N16" s="83"/>
      <c r="O16" s="83">
        <v>3</v>
      </c>
      <c r="P16" s="83"/>
      <c r="Q16" s="83"/>
      <c r="R16" s="83"/>
      <c r="S16" s="83">
        <v>1</v>
      </c>
      <c r="T16" s="83">
        <v>1</v>
      </c>
      <c r="U16" s="83">
        <v>1</v>
      </c>
      <c r="V16" s="83"/>
      <c r="W16" s="83">
        <v>2</v>
      </c>
      <c r="X16" s="83">
        <v>3</v>
      </c>
    </row>
    <row r="17" spans="1:24" ht="15.75" x14ac:dyDescent="0.2">
      <c r="A17" s="28" t="s">
        <v>43</v>
      </c>
      <c r="B17" s="83">
        <v>4</v>
      </c>
      <c r="C17" s="83"/>
      <c r="D17" s="83">
        <v>3</v>
      </c>
      <c r="E17" s="83">
        <v>2</v>
      </c>
      <c r="F17" s="83">
        <v>1</v>
      </c>
      <c r="G17" s="83">
        <v>1</v>
      </c>
      <c r="H17" s="83">
        <v>2</v>
      </c>
      <c r="I17" s="83">
        <v>1</v>
      </c>
      <c r="J17" s="83">
        <v>2</v>
      </c>
      <c r="K17" s="83">
        <v>2</v>
      </c>
      <c r="L17" s="83">
        <v>1</v>
      </c>
      <c r="M17" s="83">
        <v>2</v>
      </c>
      <c r="N17" s="83"/>
      <c r="O17" s="83">
        <v>3</v>
      </c>
      <c r="P17" s="83"/>
      <c r="Q17" s="83"/>
      <c r="R17" s="83"/>
      <c r="S17" s="83">
        <v>1</v>
      </c>
      <c r="T17" s="83">
        <v>1</v>
      </c>
      <c r="U17" s="83">
        <v>1</v>
      </c>
      <c r="V17" s="83"/>
      <c r="W17" s="83">
        <v>2</v>
      </c>
      <c r="X17" s="83">
        <v>3</v>
      </c>
    </row>
    <row r="18" spans="1:24" ht="15.75" x14ac:dyDescent="0.2">
      <c r="A18" s="28" t="s">
        <v>44</v>
      </c>
      <c r="B18" s="83">
        <v>3</v>
      </c>
      <c r="C18" s="83"/>
      <c r="D18" s="83">
        <v>3</v>
      </c>
      <c r="E18" s="83">
        <v>2</v>
      </c>
      <c r="F18" s="83">
        <v>1</v>
      </c>
      <c r="G18" s="83">
        <v>2</v>
      </c>
      <c r="H18" s="83">
        <v>2</v>
      </c>
      <c r="I18" s="83">
        <v>1</v>
      </c>
      <c r="J18" s="83">
        <v>2</v>
      </c>
      <c r="K18" s="83">
        <v>2</v>
      </c>
      <c r="L18" s="83">
        <v>1</v>
      </c>
      <c r="M18" s="83">
        <v>2</v>
      </c>
      <c r="N18" s="83">
        <v>2</v>
      </c>
      <c r="O18" s="83">
        <v>3</v>
      </c>
      <c r="P18" s="83"/>
      <c r="Q18" s="83"/>
      <c r="R18" s="83"/>
      <c r="S18" s="83"/>
      <c r="T18" s="83">
        <v>1</v>
      </c>
      <c r="U18" s="83">
        <v>1</v>
      </c>
      <c r="V18" s="83">
        <v>1</v>
      </c>
      <c r="W18" s="83">
        <v>1</v>
      </c>
      <c r="X18" s="83">
        <v>3</v>
      </c>
    </row>
    <row r="19" spans="1:24" ht="15.75" x14ac:dyDescent="0.2">
      <c r="A19" s="28" t="s">
        <v>45</v>
      </c>
      <c r="B19" s="83">
        <v>3</v>
      </c>
      <c r="C19" s="83"/>
      <c r="D19" s="83">
        <v>3</v>
      </c>
      <c r="E19" s="83">
        <v>2</v>
      </c>
      <c r="F19" s="83">
        <v>1</v>
      </c>
      <c r="G19" s="83">
        <v>2</v>
      </c>
      <c r="H19" s="83">
        <v>2</v>
      </c>
      <c r="I19" s="83">
        <v>1</v>
      </c>
      <c r="J19" s="83">
        <v>2</v>
      </c>
      <c r="K19" s="83">
        <v>2</v>
      </c>
      <c r="L19" s="83">
        <v>1</v>
      </c>
      <c r="M19" s="83">
        <v>2</v>
      </c>
      <c r="N19" s="83">
        <v>2</v>
      </c>
      <c r="O19" s="83">
        <v>3</v>
      </c>
      <c r="P19" s="83"/>
      <c r="Q19" s="83"/>
      <c r="R19" s="83"/>
      <c r="S19" s="83"/>
      <c r="T19" s="83">
        <v>1</v>
      </c>
      <c r="U19" s="83">
        <v>1</v>
      </c>
      <c r="V19" s="83">
        <v>1</v>
      </c>
      <c r="W19" s="83">
        <v>1</v>
      </c>
      <c r="X19" s="83">
        <v>3</v>
      </c>
    </row>
    <row r="20" spans="1:24" ht="15.75" x14ac:dyDescent="0.2">
      <c r="A20" s="28" t="s">
        <v>46</v>
      </c>
      <c r="B20" s="83">
        <v>3</v>
      </c>
      <c r="C20" s="83"/>
      <c r="D20" s="83">
        <v>3</v>
      </c>
      <c r="E20" s="83">
        <v>2</v>
      </c>
      <c r="F20" s="83"/>
      <c r="G20" s="83">
        <v>2</v>
      </c>
      <c r="H20" s="83">
        <v>2</v>
      </c>
      <c r="I20" s="83">
        <v>1</v>
      </c>
      <c r="J20" s="83">
        <v>2</v>
      </c>
      <c r="K20" s="83">
        <v>3</v>
      </c>
      <c r="L20" s="83">
        <v>1</v>
      </c>
      <c r="M20" s="83">
        <v>3</v>
      </c>
      <c r="N20" s="83">
        <v>2</v>
      </c>
      <c r="O20" s="83">
        <v>3</v>
      </c>
      <c r="P20" s="83"/>
      <c r="Q20" s="83"/>
      <c r="R20" s="83"/>
      <c r="S20" s="83"/>
      <c r="T20" s="83">
        <v>1</v>
      </c>
      <c r="U20" s="83"/>
      <c r="V20" s="83">
        <v>1</v>
      </c>
      <c r="W20" s="83">
        <v>1</v>
      </c>
      <c r="X20" s="83">
        <v>3</v>
      </c>
    </row>
    <row r="21" spans="1:24" ht="15.75" x14ac:dyDescent="0.2">
      <c r="A21" s="28" t="s">
        <v>47</v>
      </c>
      <c r="B21" s="83">
        <v>3</v>
      </c>
      <c r="C21" s="83"/>
      <c r="D21" s="83">
        <v>3</v>
      </c>
      <c r="E21" s="83">
        <v>2</v>
      </c>
      <c r="F21" s="83"/>
      <c r="G21" s="83">
        <v>2</v>
      </c>
      <c r="H21" s="83">
        <v>2</v>
      </c>
      <c r="I21" s="83">
        <v>1</v>
      </c>
      <c r="J21" s="83">
        <v>2</v>
      </c>
      <c r="K21" s="83">
        <v>3</v>
      </c>
      <c r="L21" s="83">
        <v>1</v>
      </c>
      <c r="M21" s="83">
        <v>3</v>
      </c>
      <c r="N21" s="83">
        <v>2</v>
      </c>
      <c r="O21" s="83">
        <v>3</v>
      </c>
      <c r="P21" s="83"/>
      <c r="Q21" s="83"/>
      <c r="R21" s="83"/>
      <c r="S21" s="83"/>
      <c r="T21" s="83">
        <v>1</v>
      </c>
      <c r="U21" s="83"/>
      <c r="V21" s="83">
        <v>1</v>
      </c>
      <c r="W21" s="83">
        <v>1</v>
      </c>
      <c r="X21" s="83">
        <v>3</v>
      </c>
    </row>
    <row r="22" spans="1:24" ht="15.75" x14ac:dyDescent="0.2">
      <c r="A22" s="28" t="s">
        <v>86</v>
      </c>
      <c r="B22" s="83">
        <v>3</v>
      </c>
      <c r="C22" s="83"/>
      <c r="D22" s="83">
        <v>3</v>
      </c>
      <c r="E22" s="83">
        <v>2</v>
      </c>
      <c r="F22" s="83"/>
      <c r="G22" s="83">
        <v>2</v>
      </c>
      <c r="H22" s="83">
        <v>2</v>
      </c>
      <c r="I22" s="83">
        <v>1</v>
      </c>
      <c r="J22" s="83">
        <v>2</v>
      </c>
      <c r="K22" s="83">
        <v>3</v>
      </c>
      <c r="L22" s="83">
        <v>1</v>
      </c>
      <c r="M22" s="83">
        <v>3</v>
      </c>
      <c r="N22" s="83">
        <v>2</v>
      </c>
      <c r="O22" s="83">
        <v>3</v>
      </c>
      <c r="P22" s="83"/>
      <c r="Q22" s="83"/>
      <c r="R22" s="83"/>
      <c r="S22" s="83"/>
      <c r="T22" s="83">
        <v>1</v>
      </c>
      <c r="U22" s="83"/>
      <c r="V22" s="83">
        <v>1</v>
      </c>
      <c r="W22" s="83">
        <v>1</v>
      </c>
      <c r="X22" s="83">
        <v>3</v>
      </c>
    </row>
    <row r="23" spans="1:24" ht="15.75" x14ac:dyDescent="0.2">
      <c r="A23" s="28" t="s">
        <v>48</v>
      </c>
      <c r="B23" s="83">
        <v>3</v>
      </c>
      <c r="C23" s="83">
        <v>5</v>
      </c>
      <c r="D23" s="83"/>
      <c r="E23" s="83"/>
      <c r="F23" s="83"/>
      <c r="G23" s="83">
        <v>1</v>
      </c>
      <c r="H23" s="83">
        <v>1</v>
      </c>
      <c r="I23" s="83">
        <v>1</v>
      </c>
      <c r="J23" s="83">
        <v>4</v>
      </c>
      <c r="K23" s="83">
        <v>3</v>
      </c>
      <c r="L23" s="83">
        <v>4</v>
      </c>
      <c r="M23" s="83">
        <v>2</v>
      </c>
      <c r="N23" s="83">
        <v>1</v>
      </c>
      <c r="O23" s="83">
        <v>3</v>
      </c>
      <c r="P23" s="83"/>
      <c r="Q23" s="83"/>
      <c r="R23" s="83"/>
      <c r="S23" s="83"/>
      <c r="T23" s="83">
        <v>1</v>
      </c>
      <c r="U23" s="83"/>
      <c r="V23" s="83">
        <v>1</v>
      </c>
      <c r="W23" s="83"/>
      <c r="X23" s="83">
        <v>3</v>
      </c>
    </row>
    <row r="24" spans="1:24" ht="15.75" x14ac:dyDescent="0.2">
      <c r="A24" s="28" t="s">
        <v>64</v>
      </c>
      <c r="B24" s="83">
        <v>4</v>
      </c>
      <c r="C24" s="83">
        <v>5</v>
      </c>
      <c r="D24" s="83"/>
      <c r="E24" s="83"/>
      <c r="F24" s="83"/>
      <c r="G24" s="83">
        <v>1</v>
      </c>
      <c r="H24" s="83">
        <v>1</v>
      </c>
      <c r="I24" s="83">
        <v>1</v>
      </c>
      <c r="J24" s="83">
        <v>4</v>
      </c>
      <c r="K24" s="83">
        <v>3</v>
      </c>
      <c r="L24" s="83">
        <v>4</v>
      </c>
      <c r="M24" s="83">
        <v>2</v>
      </c>
      <c r="N24" s="83">
        <v>1</v>
      </c>
      <c r="O24" s="83">
        <v>3</v>
      </c>
      <c r="P24" s="83"/>
      <c r="Q24" s="83"/>
      <c r="R24" s="83"/>
      <c r="S24" s="83"/>
      <c r="T24" s="83">
        <v>1</v>
      </c>
      <c r="U24" s="83"/>
      <c r="V24" s="83">
        <v>1</v>
      </c>
      <c r="W24" s="83"/>
      <c r="X24" s="83">
        <v>3</v>
      </c>
    </row>
    <row r="25" spans="1:24" ht="15.75" x14ac:dyDescent="0.2">
      <c r="A25" s="28" t="s">
        <v>49</v>
      </c>
      <c r="B25" s="83">
        <v>2</v>
      </c>
      <c r="C25" s="83">
        <v>5</v>
      </c>
      <c r="D25" s="83"/>
      <c r="E25" s="83"/>
      <c r="F25" s="83"/>
      <c r="G25" s="83">
        <v>3</v>
      </c>
      <c r="H25" s="83">
        <v>1</v>
      </c>
      <c r="I25" s="83">
        <v>1</v>
      </c>
      <c r="J25" s="83">
        <v>4</v>
      </c>
      <c r="K25" s="83">
        <v>3</v>
      </c>
      <c r="L25" s="83">
        <v>4</v>
      </c>
      <c r="M25" s="83">
        <v>2</v>
      </c>
      <c r="N25" s="83">
        <v>1</v>
      </c>
      <c r="O25" s="83">
        <v>3</v>
      </c>
      <c r="P25" s="83"/>
      <c r="Q25" s="83"/>
      <c r="R25" s="83"/>
      <c r="S25" s="83"/>
      <c r="T25" s="83">
        <v>1</v>
      </c>
      <c r="U25" s="83"/>
      <c r="V25" s="83">
        <v>1</v>
      </c>
      <c r="W25" s="83"/>
      <c r="X25" s="83">
        <v>3</v>
      </c>
    </row>
    <row r="26" spans="1:24" ht="15.75" x14ac:dyDescent="0.2">
      <c r="A26" s="28" t="s">
        <v>87</v>
      </c>
      <c r="B26" s="83">
        <v>3</v>
      </c>
      <c r="C26" s="83">
        <v>5</v>
      </c>
      <c r="D26" s="83"/>
      <c r="E26" s="83"/>
      <c r="F26" s="83"/>
      <c r="G26" s="83">
        <v>3</v>
      </c>
      <c r="H26" s="83">
        <v>1</v>
      </c>
      <c r="I26" s="83">
        <v>1</v>
      </c>
      <c r="J26" s="83">
        <v>4</v>
      </c>
      <c r="K26" s="83">
        <v>3</v>
      </c>
      <c r="L26" s="83">
        <v>4</v>
      </c>
      <c r="M26" s="83">
        <v>2</v>
      </c>
      <c r="N26" s="83">
        <v>1</v>
      </c>
      <c r="O26" s="83">
        <v>3</v>
      </c>
      <c r="P26" s="83"/>
      <c r="Q26" s="83"/>
      <c r="R26" s="83"/>
      <c r="S26" s="83"/>
      <c r="T26" s="83">
        <v>1</v>
      </c>
      <c r="U26" s="83"/>
      <c r="V26" s="83">
        <v>1</v>
      </c>
      <c r="W26" s="83"/>
      <c r="X26" s="83">
        <v>3</v>
      </c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RowHeight="14.25" x14ac:dyDescent="0.2"/>
  <cols>
    <col min="1" max="1" width="88.25" customWidth="1"/>
  </cols>
  <sheetData>
    <row r="1" spans="1:1" ht="29.45" customHeight="1" x14ac:dyDescent="0.2">
      <c r="A1" s="47" t="s">
        <v>80</v>
      </c>
    </row>
    <row r="2" spans="1:1" ht="70.900000000000006" customHeight="1" x14ac:dyDescent="0.2">
      <c r="A2" s="45" t="s">
        <v>81</v>
      </c>
    </row>
    <row r="3" spans="1:1" ht="67.900000000000006" customHeight="1" x14ac:dyDescent="0.2">
      <c r="A3" s="45" t="s">
        <v>82</v>
      </c>
    </row>
    <row r="4" spans="1:1" ht="39.6" customHeight="1" x14ac:dyDescent="0.2">
      <c r="A4" s="46" t="s">
        <v>83</v>
      </c>
    </row>
    <row r="5" spans="1:1" ht="18.75" x14ac:dyDescent="0.2">
      <c r="A5" s="46"/>
    </row>
    <row r="6" spans="1:1" ht="56.25" x14ac:dyDescent="0.2">
      <c r="A6" s="45" t="s">
        <v>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Сафоненкова Юлия</cp:lastModifiedBy>
  <cp:lastPrinted>2022-09-02T07:17:03Z</cp:lastPrinted>
  <dcterms:created xsi:type="dcterms:W3CDTF">2021-09-20T17:47:09Z</dcterms:created>
  <dcterms:modified xsi:type="dcterms:W3CDTF">2025-01-14T13:12:49Z</dcterms:modified>
</cp:coreProperties>
</file>